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813" activeTab="2"/>
  </bookViews>
  <sheets>
    <sheet name="表紙" sheetId="1" r:id="rId1"/>
    <sheet name="ご案内" sheetId="2" r:id="rId2"/>
    <sheet name="一関地区" sheetId="3" r:id="rId3"/>
    <sheet name="胆江地区" sheetId="4" r:id="rId4"/>
    <sheet name="北上・花巻地区" sheetId="5" r:id="rId5"/>
    <sheet name="栗原市" sheetId="6" r:id="rId6"/>
  </sheets>
  <definedNames/>
  <calcPr fullCalcOnLoad="1"/>
</workbook>
</file>

<file path=xl/sharedStrings.xml><?xml version="1.0" encoding="utf-8"?>
<sst xmlns="http://schemas.openxmlformats.org/spreadsheetml/2006/main" count="428" uniqueCount="276">
  <si>
    <t>サイズ</t>
  </si>
  <si>
    <t>岩手日日</t>
  </si>
  <si>
    <t>河北新報</t>
  </si>
  <si>
    <t>朝日新聞</t>
  </si>
  <si>
    <t>読売新聞</t>
  </si>
  <si>
    <t>毎日新聞</t>
  </si>
  <si>
    <t>岩手日報</t>
  </si>
  <si>
    <t>タイトル</t>
  </si>
  <si>
    <t>代理店名</t>
  </si>
  <si>
    <t>サイズ</t>
  </si>
  <si>
    <t>総部数</t>
  </si>
  <si>
    <t>折込日</t>
  </si>
  <si>
    <t>地区名</t>
  </si>
  <si>
    <t>店名</t>
  </si>
  <si>
    <t>合計部数</t>
  </si>
  <si>
    <t>備考</t>
  </si>
  <si>
    <t>部数</t>
  </si>
  <si>
    <t>折込部数</t>
  </si>
  <si>
    <t>胆江日日</t>
  </si>
  <si>
    <t>頁合計</t>
  </si>
  <si>
    <t>折込部数</t>
  </si>
  <si>
    <t>頁合計</t>
  </si>
  <si>
    <t>※</t>
  </si>
  <si>
    <t>小計</t>
  </si>
  <si>
    <t>千厩町</t>
  </si>
  <si>
    <t>旧市内</t>
  </si>
  <si>
    <t>西磐井郡</t>
  </si>
  <si>
    <t>藤沢町</t>
  </si>
  <si>
    <t>頁合計</t>
  </si>
  <si>
    <t>川崎町</t>
  </si>
  <si>
    <t>室根町</t>
  </si>
  <si>
    <t>市町村名</t>
  </si>
  <si>
    <t>販売店名</t>
  </si>
  <si>
    <t>担当者名</t>
  </si>
  <si>
    <t>広告主名</t>
  </si>
  <si>
    <t>タイトル</t>
  </si>
  <si>
    <t>代理店名</t>
  </si>
  <si>
    <t>総部数</t>
  </si>
  <si>
    <t>折込日</t>
  </si>
  <si>
    <t>合計部数</t>
  </si>
  <si>
    <t>折込部数</t>
  </si>
  <si>
    <t>岩手日日</t>
  </si>
  <si>
    <t>読売新聞</t>
  </si>
  <si>
    <t>朝日新聞</t>
  </si>
  <si>
    <t>毎日新聞</t>
  </si>
  <si>
    <t>河北新報</t>
  </si>
  <si>
    <t>岩手日報</t>
  </si>
  <si>
    <t>備考</t>
  </si>
  <si>
    <t>部数</t>
  </si>
  <si>
    <t>一関市</t>
  </si>
  <si>
    <t>一関</t>
  </si>
  <si>
    <t>岩手日日専売店</t>
  </si>
  <si>
    <t>日経含む</t>
  </si>
  <si>
    <t>産経含む</t>
  </si>
  <si>
    <t>花泉町</t>
  </si>
  <si>
    <t>日報、朝日、毎日含む</t>
  </si>
  <si>
    <t>小野寺</t>
  </si>
  <si>
    <t>朝日、読売、毎日、日経含む</t>
  </si>
  <si>
    <t>読売、朝日、毎日、河北、日経含む</t>
  </si>
  <si>
    <t>大東町</t>
  </si>
  <si>
    <t>大原</t>
  </si>
  <si>
    <t>舛井</t>
  </si>
  <si>
    <t>朝日、読売、毎日、河北含む</t>
  </si>
  <si>
    <t>興田</t>
  </si>
  <si>
    <t>小山</t>
  </si>
  <si>
    <t>朝日、読売、毎日、日経含む</t>
  </si>
  <si>
    <t>朝日、読売、毎日、日経、河北含む</t>
  </si>
  <si>
    <t>平泉町</t>
  </si>
  <si>
    <t>朝日、毎日、日経含む</t>
  </si>
  <si>
    <t>伊勢田</t>
  </si>
  <si>
    <t>千葉</t>
  </si>
  <si>
    <t>【一関市・両磐地区】</t>
  </si>
  <si>
    <t>【胆沢・江刺・水沢地区】</t>
  </si>
  <si>
    <t>【北上・花巻地区】</t>
  </si>
  <si>
    <t>【宮城県栗原市】</t>
  </si>
  <si>
    <t>担当者名</t>
  </si>
  <si>
    <t>西和賀町</t>
  </si>
  <si>
    <t>奥州市</t>
  </si>
  <si>
    <t>共配</t>
  </si>
  <si>
    <t>読売新聞・東</t>
  </si>
  <si>
    <t>折居</t>
  </si>
  <si>
    <t>佐々木</t>
  </si>
  <si>
    <t>羽田</t>
  </si>
  <si>
    <t>橋本</t>
  </si>
  <si>
    <t>南都田</t>
  </si>
  <si>
    <t>猪狩</t>
  </si>
  <si>
    <t>阿部</t>
  </si>
  <si>
    <t>若柳</t>
  </si>
  <si>
    <t>二枚橋</t>
  </si>
  <si>
    <t>合売店</t>
  </si>
  <si>
    <t>複合店（毎日含む）</t>
  </si>
  <si>
    <t>合売店（一部古川含む）</t>
  </si>
  <si>
    <t>河北、読売含む</t>
  </si>
  <si>
    <t>河北含む</t>
  </si>
  <si>
    <t>胆日に河北含む</t>
  </si>
  <si>
    <t>旧一迫町</t>
  </si>
  <si>
    <t>旧花山村</t>
  </si>
  <si>
    <t>旧高清水町</t>
  </si>
  <si>
    <t>旧瀬峰町</t>
  </si>
  <si>
    <t>旧栗駒町　　　（鶯沢含）</t>
  </si>
  <si>
    <t>旧築館町</t>
  </si>
  <si>
    <t>旧志波姫町</t>
  </si>
  <si>
    <t>旧若柳町</t>
  </si>
  <si>
    <t>口内</t>
  </si>
  <si>
    <t>日報</t>
  </si>
  <si>
    <t>わが</t>
  </si>
  <si>
    <t>大石</t>
  </si>
  <si>
    <t>東和町</t>
  </si>
  <si>
    <t>小野</t>
  </si>
  <si>
    <t>読売</t>
  </si>
  <si>
    <t>※他紙含む・・・備考欄参照</t>
  </si>
  <si>
    <t>※前沢区に衣川区分が一部含まれます</t>
  </si>
  <si>
    <t>YC平泉中央</t>
  </si>
  <si>
    <t>※太枠の箇所にご希望部数をご記入ください</t>
  </si>
  <si>
    <t>折込についてのご案内</t>
  </si>
  <si>
    <t>【1】折込広告のお申込み・受付けについて</t>
  </si>
  <si>
    <t>※休刊日・祝日が中にはいる場合、その日数分早め</t>
  </si>
  <si>
    <t>【9】料金のお支払いについて</t>
  </si>
  <si>
    <r>
      <t>①</t>
    </r>
  </si>
  <si>
    <t>折込広告の申込は原則として、当部数表の申込書</t>
  </si>
  <si>
    <t>　の搬入になります。</t>
  </si>
  <si>
    <t>前金となります。搬入の締切日時と同じ期日での</t>
  </si>
  <si>
    <t>をご利用願います。</t>
  </si>
  <si>
    <t>※折込広告の申込締切り、搬入締切りは時期により</t>
  </si>
  <si>
    <t>ご入金となります。</t>
  </si>
  <si>
    <t>　変則になる場合がありますのでご注意下さい。</t>
  </si>
  <si>
    <t>　（年末年始・ゴールデンウィーク・夏季休業時等）</t>
  </si>
  <si>
    <r>
      <t>③</t>
    </r>
  </si>
  <si>
    <t>販売店によっては折込広告を入れない曜日（月曜</t>
  </si>
  <si>
    <t>【4】搬入場所について</t>
  </si>
  <si>
    <t>【10】平成29年　新聞休刊日予定</t>
  </si>
  <si>
    <r>
      <t>④</t>
    </r>
  </si>
  <si>
    <t>新聞部数は日々変動しております。従って折込当</t>
  </si>
  <si>
    <t>日の部数と当部数表とは若干の差異がございま</t>
  </si>
  <si>
    <t>【5】解約について</t>
  </si>
  <si>
    <t>販売店で折込広告の組込作業終了後は解約できま</t>
  </si>
  <si>
    <t>せんので、ご注意ください。</t>
  </si>
  <si>
    <t>【6】消費税について</t>
  </si>
  <si>
    <t>【7】割増し料金について</t>
  </si>
  <si>
    <t>【11】災害時における免責について</t>
  </si>
  <si>
    <t>下記に該当する折込広告は割増料金をいただく場合</t>
  </si>
  <si>
    <t>がありますのであらかじめご相談ください。</t>
  </si>
  <si>
    <t>変形サイズ・変則折り・ハガキの貼付・地域指定</t>
  </si>
  <si>
    <t>（販売店の区域内で折込地区を限定すること）をする</t>
  </si>
  <si>
    <t>【3】折込広告のお申込み・搬入締切りについて</t>
  </si>
  <si>
    <t>お申込み締切りは折込日の一週間前正午までです。</t>
  </si>
  <si>
    <t>搬入の締切日時表</t>
  </si>
  <si>
    <t>【8】取扱できない折込広告について</t>
  </si>
  <si>
    <t>日など）を設けている場合があります。</t>
  </si>
  <si>
    <t>ＹＣ紫波店扱い</t>
  </si>
  <si>
    <t>前沢</t>
  </si>
  <si>
    <t>水沢</t>
  </si>
  <si>
    <t>胆沢</t>
  </si>
  <si>
    <t>江刺</t>
  </si>
  <si>
    <t>Eメール　orikomi@iwanichi.co.jp</t>
  </si>
  <si>
    <t>小原</t>
  </si>
  <si>
    <t>複合店（朝日含む）</t>
  </si>
  <si>
    <t>※古川市内清滝地区は高清水店の管轄で３００枚となります</t>
  </si>
  <si>
    <t>複合店</t>
  </si>
  <si>
    <t>※築館地区の朝日新聞は長谷川店の管轄です</t>
  </si>
  <si>
    <t>複合店（朝日含む）</t>
  </si>
  <si>
    <t>※栗駒・鴬沢地区の毎日新聞は栗駒小野店の管轄です</t>
  </si>
  <si>
    <t>税率１０％の外税です。</t>
  </si>
  <si>
    <t>衣川含む</t>
  </si>
  <si>
    <t>衣川、毎日含む</t>
  </si>
  <si>
    <t>胆沢町含む</t>
  </si>
  <si>
    <t>毎日、産経、河北含む</t>
  </si>
  <si>
    <t>藤根含む</t>
  </si>
  <si>
    <t>横川目含む</t>
  </si>
  <si>
    <t>にしわが河北</t>
  </si>
  <si>
    <t>水沢朝日扱い</t>
  </si>
  <si>
    <t>販売局折込センター</t>
  </si>
  <si>
    <t>地震や風水害などの自然災害、大規模事故、新型インフ</t>
  </si>
  <si>
    <t>ルエンザなどの感染症その他社会的混乱を招く事案が発生</t>
  </si>
  <si>
    <t>した場合、ライフラインや交通網が寸断したり、新聞発行本</t>
  </si>
  <si>
    <t>社、新聞販売店、折込会社の建物、機器が被害を受ける</t>
  </si>
  <si>
    <t>などして折込業務が停止することも考えられます。こうした</t>
  </si>
  <si>
    <t>場合、広告様や新聞販売店と連絡がとれなくなることも</t>
  </si>
  <si>
    <t>最大限の努力をしますが、上記のような場合には、折込広告</t>
  </si>
  <si>
    <t>取扱いの責任の免除をお願いすることになりますので、あら</t>
  </si>
  <si>
    <t>かじめご了承ください。</t>
  </si>
  <si>
    <t>上記理由以外にも、読者への配達遅延につきましては、</t>
  </si>
  <si>
    <t>一切責任を負うことができませんのでご了承ください。</t>
  </si>
  <si>
    <t>TEL　0191－26－5112</t>
  </si>
  <si>
    <t>FAX　0191－26－5822</t>
  </si>
  <si>
    <t>エム・アンド・アイ薄衣</t>
  </si>
  <si>
    <t>岩手日報東山センター</t>
  </si>
  <si>
    <t>岩手日報摺沢センター</t>
  </si>
  <si>
    <t>安倍</t>
  </si>
  <si>
    <t>菊池　</t>
  </si>
  <si>
    <t>菊田　</t>
  </si>
  <si>
    <t>金成沢辺</t>
  </si>
  <si>
    <t>くりこま佐藤</t>
  </si>
  <si>
    <t>長谷川</t>
  </si>
  <si>
    <t>朝野堂</t>
  </si>
  <si>
    <t>一迫菅原</t>
  </si>
  <si>
    <t>狩野河北</t>
  </si>
  <si>
    <t>東山町</t>
  </si>
  <si>
    <t>旧金成町</t>
  </si>
  <si>
    <t>栗原市</t>
  </si>
  <si>
    <t>北上市</t>
  </si>
  <si>
    <t>花巻市</t>
  </si>
  <si>
    <t>石鳥谷町</t>
  </si>
  <si>
    <t>旧市内</t>
  </si>
  <si>
    <t>大迫町</t>
  </si>
  <si>
    <t>※他紙含む・・・備考欄参照　　　</t>
  </si>
  <si>
    <t>岩手日日販売</t>
  </si>
  <si>
    <t>金ヶ崎町</t>
  </si>
  <si>
    <t>胆沢郡</t>
  </si>
  <si>
    <t>読売、毎日、日経、産経含む</t>
  </si>
  <si>
    <t>※金ヶ崎朝日(複合)・河北・岩手日日が、岩手日報金ヶ崎に統合されました(令和5年10月1日)</t>
  </si>
  <si>
    <t>※東山町の岩手日日に旧市内の舞川地区分６３０枚が含まれます</t>
  </si>
  <si>
    <t>※東山町の岩手日報に旧市内の舞川地区分５０枚が移管されました(令和5年10月1日)</t>
  </si>
  <si>
    <t>※一関朝日、毎日、河北は岩手日報一関・一関山目に分割されました(令和5年10月1日)</t>
  </si>
  <si>
    <t>一関山目</t>
  </si>
  <si>
    <t>新聞折込広告部数表</t>
  </si>
  <si>
    <t>〔岩手県南内陸部・宮城県栗原市〕</t>
  </si>
  <si>
    <t>令和6年2月１日改正版</t>
  </si>
  <si>
    <t>岩手日日新聞社</t>
  </si>
  <si>
    <t>〒021-8686</t>
  </si>
  <si>
    <r>
      <t>②</t>
    </r>
  </si>
  <si>
    <t>振込先</t>
  </si>
  <si>
    <t>銀行名／岩手銀行一関支店　普通　１２９６６４３</t>
  </si>
  <si>
    <t>口座名／株式会社岩手日日新聞社折込センター</t>
  </si>
  <si>
    <t>　　　　　　代表取締役　山岸　学</t>
  </si>
  <si>
    <t>〒021-8687</t>
  </si>
  <si>
    <t>岩手県一関市東台14-37</t>
  </si>
  <si>
    <t>【10】令和6年　新聞休刊日予定</t>
  </si>
  <si>
    <t>岩手日日新聞社　東台センター　折込センター宛</t>
  </si>
  <si>
    <t>休刊日</t>
  </si>
  <si>
    <t>す。何卒ご了承下さいます様お願い致します。</t>
  </si>
  <si>
    <t>電話：0191-26-5112</t>
  </si>
  <si>
    <t>1月2日（火）</t>
  </si>
  <si>
    <t>7月16日（火）</t>
  </si>
  <si>
    <t>2月13日（火）</t>
  </si>
  <si>
    <t>8月19日（月）</t>
  </si>
  <si>
    <t>【2】</t>
  </si>
  <si>
    <t>基本料金（別途消費税）</t>
  </si>
  <si>
    <t>3月18日（月）</t>
  </si>
  <si>
    <t>9月9日（月）</t>
  </si>
  <si>
    <t>4月15日（月）</t>
  </si>
  <si>
    <t>10月15日（火）</t>
  </si>
  <si>
    <t>5月13日（月）</t>
  </si>
  <si>
    <t>11月11日（月）</t>
  </si>
  <si>
    <t>6月10日（月）</t>
  </si>
  <si>
    <t>12月9日（月）</t>
  </si>
  <si>
    <t>※国政選挙、その他の事態が発生した場合には</t>
  </si>
  <si>
    <t>変更する場合がございます。</t>
  </si>
  <si>
    <t>ございます。</t>
  </si>
  <si>
    <t>詳細は改定料金一覧でご確認ください。</t>
  </si>
  <si>
    <t>・選挙チラシ等</t>
  </si>
  <si>
    <t>予想され、ご依頼通りの折込手配、または折込中止の手配</t>
  </si>
  <si>
    <t>新聞折込広告基準、新聞広告倫理綱領、新聞広告基準の</t>
  </si>
  <si>
    <t>が出来ない事態が発生する可能性があります。業務遂行に</t>
  </si>
  <si>
    <t>趣旨に基づき、広告表示一般の注意事項等に抵触する</t>
  </si>
  <si>
    <t>折込広告については取扱できませんのでご注意ください。</t>
  </si>
  <si>
    <t>令和6年2月1日改正版</t>
  </si>
  <si>
    <t>※</t>
  </si>
  <si>
    <t>エム・アンド・アイ</t>
  </si>
  <si>
    <t>さくら</t>
  </si>
  <si>
    <t>※</t>
  </si>
  <si>
    <t>※</t>
  </si>
  <si>
    <t>※平泉町に衣川分が一部含まれます</t>
  </si>
  <si>
    <t>日経、藤根含む</t>
  </si>
  <si>
    <t>読売、朝日、産経、毎日、日経含む</t>
  </si>
  <si>
    <t>日経、産経含む</t>
  </si>
  <si>
    <t>朝日、毎日、産経、日経含む</t>
  </si>
  <si>
    <t>他紙（日経）</t>
  </si>
  <si>
    <t>日経、胆沢町含む</t>
  </si>
  <si>
    <t>住所／〒021-0822　岩手県一関市東台14-37</t>
  </si>
  <si>
    <t>旧一関市内はA・B3版以下6円(読売系統店は5.8円)</t>
  </si>
  <si>
    <t>旧一関市内はA・B4版以下3.8円(読売系統店は3.3円)</t>
  </si>
  <si>
    <t>令和6年4月1日より折込料が変更になる販売店が</t>
  </si>
  <si>
    <t>配布調整を行わせていただく場合があります。</t>
  </si>
  <si>
    <t>ご指示頂いた配布指定枚数(最低ロッドは５００枚)</t>
  </si>
  <si>
    <t>が当部数表の定数を上回る場合、隣接地区への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</si>
</sst>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yyyy/m/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1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color indexed="12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b/>
      <sz val="40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10"/>
      <name val="HGPｺﾞｼｯｸM"/>
      <family val="3"/>
    </font>
    <font>
      <b/>
      <sz val="11"/>
      <color indexed="10"/>
      <name val="HGPｺﾞｼｯｸM"/>
      <family val="3"/>
    </font>
    <font>
      <sz val="11"/>
      <color indexed="10"/>
      <name val="HGPｺﾞｼｯｸM"/>
      <family val="3"/>
    </font>
    <font>
      <sz val="10"/>
      <color indexed="8"/>
      <name val="HGPｺﾞｼｯｸM"/>
      <family val="3"/>
    </font>
    <font>
      <b/>
      <sz val="10"/>
      <name val="HGPｺﾞｼｯｸM"/>
      <family val="3"/>
    </font>
    <font>
      <b/>
      <sz val="11"/>
      <name val="HGPｺﾞｼｯｸM"/>
      <family val="3"/>
    </font>
    <font>
      <b/>
      <sz val="10"/>
      <color indexed="8"/>
      <name val="HGPｺﾞｼｯｸM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4"/>
      <color indexed="12"/>
      <name val="ＭＳ Ｐ明朝"/>
      <family val="1"/>
    </font>
    <font>
      <sz val="11"/>
      <color indexed="8"/>
      <name val="HGPｺﾞｼｯｸM"/>
      <family val="3"/>
    </font>
    <font>
      <sz val="8"/>
      <color indexed="8"/>
      <name val="ＭＳ Ｐゴシック"/>
      <family val="3"/>
    </font>
    <font>
      <b/>
      <sz val="11"/>
      <name val="ＭＳ Ｐ明朝"/>
      <family val="1"/>
    </font>
    <font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Times New Roman"/>
      <family val="1"/>
    </font>
    <font>
      <b/>
      <sz val="10"/>
      <name val="ＭＳ ゴシック"/>
      <family val="3"/>
    </font>
    <font>
      <sz val="6"/>
      <name val="ＭＳ Ｐ明朝"/>
      <family val="1"/>
    </font>
    <font>
      <b/>
      <sz val="11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4"/>
      <color indexed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0"/>
      <color indexed="63"/>
      <name val="Century"/>
      <family val="1"/>
    </font>
    <font>
      <sz val="12"/>
      <color indexed="9"/>
      <name val="ＭＳ Ｐ明朝"/>
      <family val="1"/>
    </font>
    <font>
      <sz val="11"/>
      <color indexed="9"/>
      <name val="ＭＳ Ｐ明朝"/>
      <family val="1"/>
    </font>
    <font>
      <sz val="9"/>
      <color indexed="10"/>
      <name val="ＭＳ ゴシック"/>
      <family val="3"/>
    </font>
    <font>
      <sz val="7"/>
      <color indexed="10"/>
      <name val="ＭＳ Ｐゴシック"/>
      <family val="3"/>
    </font>
    <font>
      <sz val="9"/>
      <color indexed="55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rgb="FFFF0000"/>
      <name val="ＭＳ ゴシック"/>
      <family val="3"/>
    </font>
    <font>
      <sz val="10"/>
      <color rgb="FFFF0000"/>
      <name val="ＭＳ Ｐゴシック"/>
      <family val="3"/>
    </font>
    <font>
      <sz val="10"/>
      <color rgb="FF4C4C4C"/>
      <name val="Century"/>
      <family val="1"/>
    </font>
    <font>
      <sz val="12"/>
      <color theme="0"/>
      <name val="ＭＳ Ｐ明朝"/>
      <family val="1"/>
    </font>
    <font>
      <sz val="11"/>
      <color theme="0"/>
      <name val="ＭＳ Ｐ明朝"/>
      <family val="1"/>
    </font>
    <font>
      <sz val="11"/>
      <color theme="0"/>
      <name val="ＭＳ Ｐゴシック"/>
      <family val="3"/>
    </font>
    <font>
      <sz val="10"/>
      <color theme="1"/>
      <name val="ＭＳ Ｐゴシック"/>
      <family val="3"/>
    </font>
    <font>
      <sz val="9"/>
      <color rgb="FFFF0000"/>
      <name val="ＭＳ ゴシック"/>
      <family val="3"/>
    </font>
    <font>
      <sz val="10"/>
      <name val="Calibri"/>
      <family val="3"/>
    </font>
    <font>
      <sz val="7"/>
      <color rgb="FFFF0000"/>
      <name val="ＭＳ Ｐゴシック"/>
      <family val="3"/>
    </font>
    <font>
      <sz val="10"/>
      <color theme="1"/>
      <name val="ＭＳ Ｐ明朝"/>
      <family val="1"/>
    </font>
    <font>
      <sz val="9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dotted">
        <color indexed="23"/>
      </right>
      <top style="medium"/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 style="medium"/>
    </border>
    <border>
      <left style="medium"/>
      <right style="thin"/>
      <top style="medium"/>
      <bottom style="medium"/>
    </border>
    <border>
      <left style="dotted">
        <color indexed="2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otted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otted">
        <color indexed="23"/>
      </right>
      <top>
        <color indexed="63"/>
      </top>
      <bottom style="medium"/>
    </border>
    <border>
      <left style="dotted">
        <color indexed="23"/>
      </left>
      <right style="thin">
        <color indexed="23"/>
      </right>
      <top>
        <color indexed="63"/>
      </top>
      <bottom style="medium"/>
    </border>
    <border>
      <left style="dotted">
        <color indexed="23"/>
      </left>
      <right style="thin">
        <color indexed="23"/>
      </right>
      <top style="medium">
        <color indexed="23"/>
      </top>
      <bottom style="medium"/>
    </border>
    <border>
      <left style="dotted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dotted">
        <color indexed="23"/>
      </right>
      <top style="thin">
        <color indexed="23"/>
      </top>
      <bottom style="medium">
        <color indexed="23"/>
      </bottom>
    </border>
    <border>
      <left style="dotted">
        <color indexed="23"/>
      </left>
      <right style="medium"/>
      <top style="medium"/>
      <bottom style="medium"/>
    </border>
    <border>
      <left style="dotted">
        <color indexed="23"/>
      </left>
      <right style="thin">
        <color indexed="23"/>
      </right>
      <top style="medium"/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dotted">
        <color indexed="23"/>
      </right>
      <top style="medium"/>
      <bottom style="medium"/>
    </border>
    <border>
      <left style="thin">
        <color indexed="63"/>
      </left>
      <right style="dotted">
        <color indexed="23"/>
      </right>
      <top style="thin">
        <color indexed="63"/>
      </top>
      <bottom style="medium"/>
    </border>
    <border>
      <left style="dotted">
        <color indexed="2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dotted">
        <color indexed="23"/>
      </right>
      <top style="thin">
        <color indexed="63"/>
      </top>
      <bottom style="medium"/>
    </border>
    <border>
      <left style="dotted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dotted">
        <color indexed="23"/>
      </right>
      <top style="thin">
        <color indexed="23"/>
      </top>
      <bottom style="medium"/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thin">
        <color indexed="23"/>
      </right>
      <top style="medium"/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dotted">
        <color indexed="2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medium">
        <color theme="1"/>
      </bottom>
    </border>
    <border>
      <left style="dotted">
        <color indexed="23"/>
      </left>
      <right style="thin">
        <color indexed="23"/>
      </right>
      <top style="medium">
        <color theme="1"/>
      </top>
      <bottom style="medium"/>
    </border>
    <border>
      <left/>
      <right style="dotted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tted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n">
        <color indexed="23"/>
      </left>
      <right style="dotted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theme="1" tint="0.49998000264167786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theme="1" tint="0.49998000264167786"/>
      </right>
      <top>
        <color indexed="63"/>
      </top>
      <bottom style="thin">
        <color indexed="23"/>
      </bottom>
    </border>
    <border>
      <left style="dotted">
        <color indexed="23"/>
      </left>
      <right style="hair">
        <color theme="1" tint="0.49998000264167786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dotted"/>
      <top style="thin">
        <color indexed="23"/>
      </top>
      <bottom style="medium">
        <color indexed="23"/>
      </bottom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theme="1" tint="0.49998000264167786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medium"/>
    </border>
    <border>
      <left style="thin">
        <color indexed="23"/>
      </left>
      <right style="dotted">
        <color theme="0" tint="-0.3499799966812134"/>
      </right>
      <top style="thin">
        <color indexed="23"/>
      </top>
      <bottom style="thin">
        <color indexed="23"/>
      </bottom>
    </border>
    <border>
      <left style="hair"/>
      <right style="thin">
        <color indexed="23"/>
      </right>
      <top style="hair"/>
      <bottom style="hair"/>
    </border>
    <border>
      <left style="thin"/>
      <right style="thin"/>
      <top style="thin"/>
      <bottom style="thin"/>
    </border>
    <border>
      <left style="dotted">
        <color indexed="23"/>
      </left>
      <right>
        <color indexed="63"/>
      </right>
      <top style="medium"/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medium"/>
    </border>
    <border>
      <left style="dashed">
        <color indexed="23"/>
      </left>
      <right style="thin">
        <color indexed="23"/>
      </right>
      <top style="medium"/>
      <bottom style="thin">
        <color indexed="23"/>
      </bottom>
    </border>
    <border>
      <left style="thin"/>
      <right style="dotted">
        <color indexed="23"/>
      </right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dotted">
        <color indexed="23"/>
      </left>
      <right style="medium">
        <color theme="1"/>
      </right>
      <top style="medium"/>
      <bottom style="medium"/>
    </border>
    <border>
      <left>
        <color indexed="63"/>
      </left>
      <right style="medium"/>
      <top style="medium"/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dotted">
        <color indexed="23"/>
      </right>
      <top style="medium">
        <color indexed="23"/>
      </top>
      <bottom style="medium"/>
    </border>
    <border>
      <left style="dotted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dotted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medium"/>
    </border>
    <border>
      <left style="dotted">
        <color indexed="23"/>
      </left>
      <right style="hair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thin">
        <color indexed="23"/>
      </left>
      <right style="medium"/>
      <top style="medium"/>
      <bottom style="thin">
        <color indexed="23"/>
      </bottom>
    </border>
    <border>
      <left style="dotted">
        <color indexed="23"/>
      </left>
      <right style="thin"/>
      <top style="medium"/>
      <bottom style="thin">
        <color indexed="63"/>
      </bottom>
    </border>
    <border>
      <left style="dotted">
        <color indexed="23"/>
      </left>
      <right style="thin"/>
      <top style="thin">
        <color indexed="63"/>
      </top>
      <bottom style="medium"/>
    </border>
    <border>
      <left>
        <color indexed="63"/>
      </left>
      <right style="dotted">
        <color indexed="23"/>
      </right>
      <top style="medium"/>
      <bottom style="thin">
        <color indexed="63"/>
      </bottom>
    </border>
    <border>
      <left style="dotted">
        <color indexed="23"/>
      </left>
      <right style="thin">
        <color indexed="63"/>
      </right>
      <top style="medium"/>
      <bottom style="thin">
        <color indexed="63"/>
      </bottom>
    </border>
    <border>
      <left style="thin"/>
      <right style="dotted">
        <color indexed="23"/>
      </right>
      <top style="medium"/>
      <bottom style="thin">
        <color indexed="63"/>
      </bottom>
    </border>
    <border>
      <left style="thin"/>
      <right style="dotted">
        <color indexed="23"/>
      </right>
      <top style="thin">
        <color indexed="63"/>
      </top>
      <bottom style="medium"/>
    </border>
    <border>
      <left style="thin">
        <color indexed="63"/>
      </left>
      <right style="dotted">
        <color indexed="23"/>
      </right>
      <top style="medium"/>
      <bottom style="thin">
        <color indexed="63"/>
      </bottom>
    </border>
    <border>
      <left style="dotted">
        <color indexed="23"/>
      </left>
      <right style="dotted">
        <color indexed="23"/>
      </right>
      <top style="medium"/>
      <bottom style="thin">
        <color indexed="63"/>
      </bottom>
    </border>
    <border>
      <left style="dotted">
        <color indexed="23"/>
      </left>
      <right style="dotted">
        <color indexed="23"/>
      </right>
      <top style="thin">
        <color indexed="63"/>
      </top>
      <bottom style="medium"/>
    </border>
    <border>
      <left style="dotted">
        <color indexed="23"/>
      </left>
      <right style="dotted">
        <color indexed="23"/>
      </right>
      <top style="medium"/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>
        <color indexed="23"/>
      </bottom>
    </border>
    <border>
      <left style="medium"/>
      <right style="thin">
        <color indexed="23"/>
      </right>
      <top style="medium">
        <color indexed="23"/>
      </top>
      <bottom style="medium"/>
    </border>
    <border>
      <left style="thin">
        <color indexed="23"/>
      </left>
      <right style="thin">
        <color indexed="23"/>
      </right>
      <top style="medium">
        <color indexed="23"/>
      </top>
      <bottom style="medium"/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3"/>
      </top>
      <bottom style="medium"/>
    </border>
    <border>
      <left style="thin">
        <color indexed="23"/>
      </left>
      <right style="medium"/>
      <top style="medium">
        <color indexed="23"/>
      </top>
      <bottom style="medium"/>
    </border>
    <border>
      <left style="dotted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medium">
        <color indexed="23"/>
      </bottom>
    </border>
    <border>
      <left style="thin">
        <color indexed="23"/>
      </left>
      <right style="medium"/>
      <top>
        <color indexed="63"/>
      </top>
      <bottom style="medium"/>
    </border>
    <border>
      <left style="dott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medium">
        <color indexed="23"/>
      </bottom>
    </border>
    <border>
      <left style="dotted">
        <color indexed="23"/>
      </left>
      <right style="dotted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23"/>
      </right>
      <top style="medium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medium"/>
      <right style="thin">
        <color indexed="23"/>
      </right>
      <top style="medium"/>
      <bottom>
        <color indexed="63"/>
      </bottom>
    </border>
    <border>
      <left style="medium"/>
      <right style="thin">
        <color indexed="23"/>
      </right>
      <top>
        <color indexed="6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medium">
        <color indexed="23"/>
      </bottom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1" applyNumberFormat="0" applyAlignment="0" applyProtection="0"/>
    <xf numFmtId="0" fontId="85" fillId="26" borderId="0" applyNumberFormat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7" fillId="0" borderId="3" applyNumberFormat="0" applyFill="0" applyAlignment="0" applyProtection="0"/>
    <xf numFmtId="0" fontId="88" fillId="28" borderId="0" applyNumberFormat="0" applyBorder="0" applyAlignment="0" applyProtection="0"/>
    <xf numFmtId="0" fontId="89" fillId="29" borderId="4" applyNumberFormat="0" applyAlignment="0" applyProtection="0"/>
    <xf numFmtId="0" fontId="9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29" borderId="9" applyNumberFormat="0" applyAlignment="0" applyProtection="0"/>
    <xf numFmtId="0" fontId="9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7" fillId="30" borderId="4" applyNumberFormat="0" applyAlignment="0" applyProtection="0"/>
    <xf numFmtId="0" fontId="98" fillId="0" borderId="0" applyNumberFormat="0" applyFill="0" applyBorder="0" applyAlignment="0" applyProtection="0"/>
    <xf numFmtId="0" fontId="99" fillId="31" borderId="0" applyNumberFormat="0" applyBorder="0" applyAlignment="0" applyProtection="0"/>
  </cellStyleXfs>
  <cellXfs count="7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shrinkToFit="1"/>
    </xf>
    <xf numFmtId="38" fontId="4" fillId="0" borderId="0" xfId="49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38" fontId="8" fillId="0" borderId="0" xfId="49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38" fontId="6" fillId="0" borderId="0" xfId="49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38" fontId="13" fillId="0" borderId="0" xfId="49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3" fontId="4" fillId="0" borderId="0" xfId="0" applyNumberFormat="1" applyFont="1" applyBorder="1" applyAlignment="1">
      <alignment horizontal="center" vertical="center"/>
    </xf>
    <xf numFmtId="38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/>
    </xf>
    <xf numFmtId="38" fontId="4" fillId="0" borderId="0" xfId="0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vertical="center"/>
    </xf>
    <xf numFmtId="0" fontId="3" fillId="0" borderId="0" xfId="0" applyFont="1" applyFill="1" applyAlignment="1">
      <alignment/>
    </xf>
    <xf numFmtId="38" fontId="8" fillId="0" borderId="0" xfId="49" applyFont="1" applyFill="1" applyBorder="1" applyAlignment="1">
      <alignment vertical="center"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38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22" fillId="0" borderId="0" xfId="0" applyNumberFormat="1" applyFont="1" applyFill="1" applyBorder="1" applyAlignment="1">
      <alignment vertical="center" shrinkToFit="1"/>
    </xf>
    <xf numFmtId="38" fontId="28" fillId="0" borderId="0" xfId="0" applyNumberFormat="1" applyFont="1" applyFill="1" applyAlignment="1">
      <alignment vertical="center"/>
    </xf>
    <xf numFmtId="38" fontId="2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19" fillId="0" borderId="0" xfId="0" applyFont="1" applyFill="1" applyAlignment="1">
      <alignment shrinkToFit="1"/>
    </xf>
    <xf numFmtId="38" fontId="23" fillId="0" borderId="0" xfId="0" applyNumberFormat="1" applyFont="1" applyFill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38" fontId="33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37" fillId="0" borderId="0" xfId="0" applyFont="1" applyFill="1" applyBorder="1" applyAlignment="1">
      <alignment shrinkToFit="1"/>
    </xf>
    <xf numFmtId="38" fontId="32" fillId="0" borderId="0" xfId="49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38" fontId="37" fillId="0" borderId="24" xfId="49" applyFont="1" applyFill="1" applyBorder="1" applyAlignment="1">
      <alignment vertical="center"/>
    </xf>
    <xf numFmtId="38" fontId="37" fillId="0" borderId="25" xfId="49" applyFont="1" applyFill="1" applyBorder="1" applyAlignment="1">
      <alignment vertical="center"/>
    </xf>
    <xf numFmtId="38" fontId="37" fillId="0" borderId="26" xfId="49" applyFont="1" applyFill="1" applyBorder="1" applyAlignment="1">
      <alignment vertical="center"/>
    </xf>
    <xf numFmtId="38" fontId="38" fillId="0" borderId="25" xfId="49" applyFont="1" applyFill="1" applyBorder="1" applyAlignment="1">
      <alignment vertical="center"/>
    </xf>
    <xf numFmtId="0" fontId="12" fillId="0" borderId="27" xfId="0" applyFont="1" applyFill="1" applyBorder="1" applyAlignment="1">
      <alignment horizontal="center" vertical="center"/>
    </xf>
    <xf numFmtId="38" fontId="39" fillId="0" borderId="28" xfId="49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38" fontId="38" fillId="0" borderId="25" xfId="49" applyFont="1" applyFill="1" applyBorder="1" applyAlignment="1">
      <alignment vertical="center" shrinkToFit="1"/>
    </xf>
    <xf numFmtId="38" fontId="37" fillId="0" borderId="25" xfId="49" applyFont="1" applyFill="1" applyBorder="1" applyAlignment="1">
      <alignment vertical="center" shrinkToFit="1"/>
    </xf>
    <xf numFmtId="38" fontId="37" fillId="0" borderId="31" xfId="49" applyFont="1" applyFill="1" applyBorder="1" applyAlignment="1">
      <alignment vertical="center" shrinkToFit="1"/>
    </xf>
    <xf numFmtId="38" fontId="38" fillId="0" borderId="32" xfId="49" applyFont="1" applyFill="1" applyBorder="1" applyAlignment="1">
      <alignment vertical="center" shrinkToFit="1"/>
    </xf>
    <xf numFmtId="38" fontId="33" fillId="0" borderId="33" xfId="49" applyFont="1" applyFill="1" applyBorder="1" applyAlignment="1">
      <alignment vertical="center" shrinkToFit="1"/>
    </xf>
    <xf numFmtId="38" fontId="23" fillId="0" borderId="34" xfId="49" applyFont="1" applyFill="1" applyBorder="1" applyAlignment="1">
      <alignment vertical="center" shrinkToFit="1"/>
    </xf>
    <xf numFmtId="38" fontId="37" fillId="0" borderId="24" xfId="49" applyFont="1" applyFill="1" applyBorder="1" applyAlignment="1">
      <alignment vertical="center" shrinkToFit="1"/>
    </xf>
    <xf numFmtId="38" fontId="23" fillId="0" borderId="35" xfId="49" applyFont="1" applyFill="1" applyBorder="1" applyAlignment="1">
      <alignment vertical="center" shrinkToFit="1"/>
    </xf>
    <xf numFmtId="38" fontId="41" fillId="0" borderId="28" xfId="0" applyNumberFormat="1" applyFont="1" applyFill="1" applyBorder="1" applyAlignment="1">
      <alignment vertical="center" shrinkToFit="1"/>
    </xf>
    <xf numFmtId="38" fontId="36" fillId="0" borderId="25" xfId="49" applyFont="1" applyFill="1" applyBorder="1" applyAlignment="1">
      <alignment horizontal="center" vertical="center" shrinkToFit="1"/>
    </xf>
    <xf numFmtId="38" fontId="2" fillId="0" borderId="25" xfId="49" applyFont="1" applyFill="1" applyBorder="1" applyAlignment="1">
      <alignment vertical="center" shrinkToFit="1"/>
    </xf>
    <xf numFmtId="38" fontId="19" fillId="0" borderId="36" xfId="49" applyFont="1" applyFill="1" applyBorder="1" applyAlignment="1">
      <alignment vertical="center" shrinkToFit="1"/>
    </xf>
    <xf numFmtId="38" fontId="2" fillId="0" borderId="31" xfId="49" applyFont="1" applyFill="1" applyBorder="1" applyAlignment="1">
      <alignment vertical="center" shrinkToFit="1"/>
    </xf>
    <xf numFmtId="38" fontId="2" fillId="0" borderId="37" xfId="49" applyFont="1" applyFill="1" applyBorder="1" applyAlignment="1">
      <alignment vertical="center" shrinkToFit="1"/>
    </xf>
    <xf numFmtId="38" fontId="19" fillId="0" borderId="38" xfId="49" applyFont="1" applyFill="1" applyBorder="1" applyAlignment="1">
      <alignment vertical="center" shrinkToFit="1"/>
    </xf>
    <xf numFmtId="38" fontId="34" fillId="0" borderId="25" xfId="49" applyFont="1" applyFill="1" applyBorder="1" applyAlignment="1">
      <alignment vertical="center" shrinkToFit="1"/>
    </xf>
    <xf numFmtId="38" fontId="2" fillId="0" borderId="24" xfId="49" applyFont="1" applyFill="1" applyBorder="1" applyAlignment="1">
      <alignment vertical="center" shrinkToFit="1"/>
    </xf>
    <xf numFmtId="38" fontId="23" fillId="0" borderId="36" xfId="49" applyFont="1" applyFill="1" applyBorder="1" applyAlignment="1">
      <alignment vertical="center" shrinkToFit="1"/>
    </xf>
    <xf numFmtId="38" fontId="23" fillId="0" borderId="39" xfId="49" applyFont="1" applyFill="1" applyBorder="1" applyAlignment="1">
      <alignment vertical="center" shrinkToFit="1"/>
    </xf>
    <xf numFmtId="38" fontId="23" fillId="0" borderId="40" xfId="49" applyFont="1" applyFill="1" applyBorder="1" applyAlignment="1">
      <alignment vertical="center" shrinkToFit="1"/>
    </xf>
    <xf numFmtId="38" fontId="23" fillId="0" borderId="41" xfId="49" applyFont="1" applyFill="1" applyBorder="1" applyAlignment="1">
      <alignment vertical="center" shrinkToFit="1"/>
    </xf>
    <xf numFmtId="38" fontId="35" fillId="0" borderId="42" xfId="49" applyFont="1" applyFill="1" applyBorder="1" applyAlignment="1">
      <alignment vertical="center" shrinkToFit="1"/>
    </xf>
    <xf numFmtId="38" fontId="24" fillId="0" borderId="24" xfId="49" applyFont="1" applyFill="1" applyBorder="1" applyAlignment="1">
      <alignment vertical="center" shrinkToFit="1"/>
    </xf>
    <xf numFmtId="0" fontId="8" fillId="0" borderId="43" xfId="0" applyFont="1" applyFill="1" applyBorder="1" applyAlignment="1">
      <alignment horizontal="center" vertical="center" shrinkToFit="1"/>
    </xf>
    <xf numFmtId="38" fontId="27" fillId="0" borderId="25" xfId="49" applyFont="1" applyFill="1" applyBorder="1" applyAlignment="1">
      <alignment vertical="center" shrinkToFit="1"/>
    </xf>
    <xf numFmtId="38" fontId="25" fillId="0" borderId="40" xfId="49" applyFont="1" applyFill="1" applyBorder="1" applyAlignment="1">
      <alignment vertical="center" shrinkToFit="1"/>
    </xf>
    <xf numFmtId="38" fontId="24" fillId="0" borderId="25" xfId="49" applyFont="1" applyFill="1" applyBorder="1" applyAlignment="1">
      <alignment vertical="center" shrinkToFit="1"/>
    </xf>
    <xf numFmtId="38" fontId="27" fillId="0" borderId="25" xfId="0" applyNumberFormat="1" applyFont="1" applyFill="1" applyBorder="1" applyAlignment="1">
      <alignment vertical="center" shrinkToFit="1"/>
    </xf>
    <xf numFmtId="38" fontId="30" fillId="0" borderId="42" xfId="0" applyNumberFormat="1" applyFont="1" applyFill="1" applyBorder="1" applyAlignment="1">
      <alignment vertical="center" shrinkToFit="1"/>
    </xf>
    <xf numFmtId="0" fontId="8" fillId="0" borderId="44" xfId="0" applyFont="1" applyFill="1" applyBorder="1" applyAlignment="1">
      <alignment horizontal="center" vertical="center" shrinkToFit="1"/>
    </xf>
    <xf numFmtId="38" fontId="28" fillId="0" borderId="42" xfId="0" applyNumberFormat="1" applyFont="1" applyFill="1" applyBorder="1" applyAlignment="1">
      <alignment vertical="center" shrinkToFit="1"/>
    </xf>
    <xf numFmtId="0" fontId="24" fillId="0" borderId="26" xfId="0" applyFont="1" applyFill="1" applyBorder="1" applyAlignment="1">
      <alignment vertical="center" shrinkToFit="1"/>
    </xf>
    <xf numFmtId="0" fontId="8" fillId="0" borderId="45" xfId="0" applyFont="1" applyFill="1" applyBorder="1" applyAlignment="1">
      <alignment horizontal="center" vertical="center" shrinkToFit="1"/>
    </xf>
    <xf numFmtId="38" fontId="26" fillId="0" borderId="39" xfId="49" applyFont="1" applyFill="1" applyBorder="1" applyAlignment="1" applyProtection="1">
      <alignment vertical="center" shrinkToFit="1"/>
      <protection locked="0"/>
    </xf>
    <xf numFmtId="38" fontId="26" fillId="0" borderId="40" xfId="49" applyFont="1" applyFill="1" applyBorder="1" applyAlignment="1" applyProtection="1">
      <alignment vertical="center" shrinkToFit="1"/>
      <protection locked="0"/>
    </xf>
    <xf numFmtId="0" fontId="26" fillId="0" borderId="41" xfId="0" applyFont="1" applyFill="1" applyBorder="1" applyAlignment="1" applyProtection="1">
      <alignment vertical="center" shrinkToFit="1"/>
      <protection locked="0"/>
    </xf>
    <xf numFmtId="38" fontId="19" fillId="0" borderId="39" xfId="49" applyFont="1" applyFill="1" applyBorder="1" applyAlignment="1" applyProtection="1">
      <alignment vertical="center" shrinkToFit="1"/>
      <protection locked="0"/>
    </xf>
    <xf numFmtId="38" fontId="19" fillId="0" borderId="40" xfId="49" applyFont="1" applyFill="1" applyBorder="1" applyAlignment="1" applyProtection="1">
      <alignment vertical="center" shrinkToFit="1"/>
      <protection locked="0"/>
    </xf>
    <xf numFmtId="38" fontId="19" fillId="0" borderId="40" xfId="49" applyFont="1" applyFill="1" applyBorder="1" applyAlignment="1" applyProtection="1">
      <alignment vertical="center"/>
      <protection locked="0"/>
    </xf>
    <xf numFmtId="38" fontId="19" fillId="0" borderId="46" xfId="49" applyFont="1" applyFill="1" applyBorder="1" applyAlignment="1" applyProtection="1">
      <alignment vertical="center" shrinkToFit="1"/>
      <protection locked="0"/>
    </xf>
    <xf numFmtId="38" fontId="19" fillId="0" borderId="47" xfId="49" applyFont="1" applyFill="1" applyBorder="1" applyAlignment="1" applyProtection="1">
      <alignment vertical="center" shrinkToFit="1"/>
      <protection locked="0"/>
    </xf>
    <xf numFmtId="38" fontId="19" fillId="0" borderId="48" xfId="49" applyFont="1" applyFill="1" applyBorder="1" applyAlignment="1" applyProtection="1">
      <alignment vertical="center" shrinkToFit="1"/>
      <protection locked="0"/>
    </xf>
    <xf numFmtId="38" fontId="19" fillId="0" borderId="39" xfId="49" applyFont="1" applyFill="1" applyBorder="1" applyAlignment="1" applyProtection="1">
      <alignment vertical="center"/>
      <protection locked="0"/>
    </xf>
    <xf numFmtId="38" fontId="19" fillId="0" borderId="41" xfId="49" applyFont="1" applyFill="1" applyBorder="1" applyAlignment="1" applyProtection="1">
      <alignment vertical="center"/>
      <protection locked="0"/>
    </xf>
    <xf numFmtId="38" fontId="18" fillId="0" borderId="40" xfId="49" applyFont="1" applyFill="1" applyBorder="1" applyAlignment="1" applyProtection="1">
      <alignment vertical="center" shrinkToFit="1"/>
      <protection locked="0"/>
    </xf>
    <xf numFmtId="38" fontId="20" fillId="0" borderId="0" xfId="49" applyFont="1" applyBorder="1" applyAlignment="1">
      <alignment vertical="center"/>
    </xf>
    <xf numFmtId="38" fontId="27" fillId="0" borderId="25" xfId="49" applyFont="1" applyFill="1" applyBorder="1" applyAlignment="1">
      <alignment horizontal="center" vertical="center" shrinkToFit="1"/>
    </xf>
    <xf numFmtId="38" fontId="44" fillId="0" borderId="40" xfId="49" applyFont="1" applyFill="1" applyBorder="1" applyAlignment="1" applyProtection="1">
      <alignment vertical="center" shrinkToFit="1"/>
      <protection locked="0"/>
    </xf>
    <xf numFmtId="38" fontId="44" fillId="0" borderId="40" xfId="49" applyFont="1" applyFill="1" applyBorder="1" applyAlignment="1" applyProtection="1">
      <alignment vertical="center"/>
      <protection locked="0"/>
    </xf>
    <xf numFmtId="38" fontId="27" fillId="0" borderId="25" xfId="49" applyFont="1" applyFill="1" applyBorder="1" applyAlignment="1">
      <alignment vertical="center"/>
    </xf>
    <xf numFmtId="0" fontId="44" fillId="0" borderId="40" xfId="0" applyFont="1" applyFill="1" applyBorder="1" applyAlignment="1" applyProtection="1">
      <alignment vertical="center" shrinkToFit="1"/>
      <protection locked="0"/>
    </xf>
    <xf numFmtId="0" fontId="27" fillId="0" borderId="25" xfId="0" applyFont="1" applyFill="1" applyBorder="1" applyAlignment="1">
      <alignment vertical="center" shrinkToFit="1"/>
    </xf>
    <xf numFmtId="0" fontId="27" fillId="0" borderId="25" xfId="0" applyFont="1" applyFill="1" applyBorder="1" applyAlignment="1">
      <alignment horizontal="center" vertical="center" shrinkToFit="1"/>
    </xf>
    <xf numFmtId="38" fontId="18" fillId="0" borderId="39" xfId="49" applyFont="1" applyFill="1" applyBorder="1" applyAlignment="1" applyProtection="1">
      <alignment vertical="center" shrinkToFit="1"/>
      <protection locked="0"/>
    </xf>
    <xf numFmtId="38" fontId="38" fillId="0" borderId="25" xfId="49" applyFont="1" applyFill="1" applyBorder="1" applyAlignment="1">
      <alignment horizontal="center" vertical="center" shrinkToFit="1"/>
    </xf>
    <xf numFmtId="0" fontId="38" fillId="0" borderId="25" xfId="49" applyNumberFormat="1" applyFont="1" applyFill="1" applyBorder="1" applyAlignment="1">
      <alignment horizontal="center" vertical="center" shrinkToFit="1"/>
    </xf>
    <xf numFmtId="38" fontId="18" fillId="0" borderId="40" xfId="49" applyFont="1" applyFill="1" applyBorder="1" applyAlignment="1" applyProtection="1">
      <alignment vertical="center"/>
      <protection locked="0"/>
    </xf>
    <xf numFmtId="38" fontId="38" fillId="0" borderId="26" xfId="49" applyFont="1" applyFill="1" applyBorder="1" applyAlignment="1">
      <alignment vertical="center" shrinkToFit="1"/>
    </xf>
    <xf numFmtId="38" fontId="18" fillId="0" borderId="41" xfId="49" applyFont="1" applyFill="1" applyBorder="1" applyAlignment="1" applyProtection="1">
      <alignment vertical="center" shrinkToFit="1"/>
      <protection locked="0"/>
    </xf>
    <xf numFmtId="0" fontId="38" fillId="0" borderId="26" xfId="49" applyNumberFormat="1" applyFont="1" applyFill="1" applyBorder="1" applyAlignment="1">
      <alignment horizontal="center" vertical="center" shrinkToFit="1"/>
    </xf>
    <xf numFmtId="38" fontId="45" fillId="0" borderId="25" xfId="49" applyFont="1" applyFill="1" applyBorder="1" applyAlignment="1">
      <alignment horizontal="center" vertical="center" shrinkToFit="1"/>
    </xf>
    <xf numFmtId="0" fontId="37" fillId="0" borderId="0" xfId="0" applyFont="1" applyFill="1" applyAlignment="1">
      <alignment/>
    </xf>
    <xf numFmtId="38" fontId="18" fillId="32" borderId="40" xfId="49" applyFont="1" applyFill="1" applyBorder="1" applyAlignment="1" applyProtection="1">
      <alignment vertical="center" shrinkToFit="1"/>
      <protection locked="0"/>
    </xf>
    <xf numFmtId="38" fontId="27" fillId="32" borderId="25" xfId="0" applyNumberFormat="1" applyFont="1" applyFill="1" applyBorder="1" applyAlignment="1">
      <alignment vertical="center" shrinkToFit="1"/>
    </xf>
    <xf numFmtId="38" fontId="27" fillId="0" borderId="49" xfId="49" applyFont="1" applyFill="1" applyBorder="1" applyAlignment="1">
      <alignment vertical="center" shrinkToFit="1"/>
    </xf>
    <xf numFmtId="38" fontId="24" fillId="0" borderId="50" xfId="49" applyFont="1" applyFill="1" applyBorder="1" applyAlignment="1">
      <alignment horizontal="center" vertical="center" shrinkToFit="1"/>
    </xf>
    <xf numFmtId="38" fontId="44" fillId="32" borderId="51" xfId="49" applyFont="1" applyFill="1" applyBorder="1" applyAlignment="1" applyProtection="1">
      <alignment vertical="center" shrinkToFit="1"/>
      <protection locked="0"/>
    </xf>
    <xf numFmtId="38" fontId="44" fillId="32" borderId="52" xfId="49" applyFont="1" applyFill="1" applyBorder="1" applyAlignment="1" applyProtection="1">
      <alignment vertical="center" shrinkToFit="1"/>
      <protection locked="0"/>
    </xf>
    <xf numFmtId="0" fontId="27" fillId="0" borderId="50" xfId="0" applyFont="1" applyFill="1" applyBorder="1" applyAlignment="1">
      <alignment horizontal="center" vertical="center" shrinkToFit="1"/>
    </xf>
    <xf numFmtId="0" fontId="44" fillId="32" borderId="51" xfId="0" applyFont="1" applyFill="1" applyBorder="1" applyAlignment="1" applyProtection="1">
      <alignment vertical="center" shrinkToFit="1"/>
      <protection locked="0"/>
    </xf>
    <xf numFmtId="38" fontId="44" fillId="32" borderId="53" xfId="49" applyFont="1" applyFill="1" applyBorder="1" applyAlignment="1" applyProtection="1">
      <alignment vertical="center" shrinkToFit="1"/>
      <protection locked="0"/>
    </xf>
    <xf numFmtId="0" fontId="27" fillId="0" borderId="49" xfId="0" applyFont="1" applyFill="1" applyBorder="1" applyAlignment="1">
      <alignment vertical="center"/>
    </xf>
    <xf numFmtId="38" fontId="24" fillId="0" borderId="49" xfId="49" applyFont="1" applyFill="1" applyBorder="1" applyAlignment="1">
      <alignment vertical="center" shrinkToFit="1"/>
    </xf>
    <xf numFmtId="38" fontId="27" fillId="0" borderId="54" xfId="49" applyFont="1" applyFill="1" applyBorder="1" applyAlignment="1">
      <alignment vertical="center" shrinkToFit="1"/>
    </xf>
    <xf numFmtId="0" fontId="24" fillId="0" borderId="55" xfId="0" applyFont="1" applyFill="1" applyBorder="1" applyAlignment="1">
      <alignment horizontal="center" vertical="center" shrinkToFit="1"/>
    </xf>
    <xf numFmtId="0" fontId="44" fillId="0" borderId="46" xfId="0" applyFont="1" applyFill="1" applyBorder="1" applyAlignment="1" applyProtection="1">
      <alignment vertical="center" shrinkToFit="1"/>
      <protection locked="0"/>
    </xf>
    <xf numFmtId="0" fontId="44" fillId="0" borderId="51" xfId="0" applyFont="1" applyFill="1" applyBorder="1" applyAlignment="1" applyProtection="1">
      <alignment vertical="center" shrinkToFit="1"/>
      <protection locked="0"/>
    </xf>
    <xf numFmtId="38" fontId="27" fillId="0" borderId="56" xfId="49" applyFont="1" applyFill="1" applyBorder="1" applyAlignment="1">
      <alignment vertical="center" shrinkToFit="1"/>
    </xf>
    <xf numFmtId="38" fontId="26" fillId="0" borderId="57" xfId="49" applyFont="1" applyFill="1" applyBorder="1" applyAlignment="1" applyProtection="1">
      <alignment vertical="center" shrinkToFit="1"/>
      <protection locked="0"/>
    </xf>
    <xf numFmtId="38" fontId="44" fillId="0" borderId="58" xfId="49" applyFont="1" applyFill="1" applyBorder="1" applyAlignment="1" applyProtection="1">
      <alignment vertical="center" shrinkToFit="1"/>
      <protection locked="0"/>
    </xf>
    <xf numFmtId="38" fontId="44" fillId="0" borderId="51" xfId="49" applyFont="1" applyFill="1" applyBorder="1" applyAlignment="1" applyProtection="1">
      <alignment vertical="center" shrinkToFit="1"/>
      <protection locked="0"/>
    </xf>
    <xf numFmtId="38" fontId="44" fillId="0" borderId="58" xfId="49" applyFont="1" applyFill="1" applyBorder="1" applyAlignment="1" applyProtection="1">
      <alignment vertical="center"/>
      <protection locked="0"/>
    </xf>
    <xf numFmtId="38" fontId="26" fillId="0" borderId="46" xfId="49" applyFont="1" applyFill="1" applyBorder="1" applyAlignment="1" applyProtection="1">
      <alignment vertical="center" shrinkToFit="1"/>
      <protection locked="0"/>
    </xf>
    <xf numFmtId="38" fontId="44" fillId="0" borderId="46" xfId="49" applyFont="1" applyFill="1" applyBorder="1" applyAlignment="1" applyProtection="1">
      <alignment vertical="center" shrinkToFit="1"/>
      <protection locked="0"/>
    </xf>
    <xf numFmtId="0" fontId="44" fillId="0" borderId="58" xfId="0" applyFont="1" applyFill="1" applyBorder="1" applyAlignment="1" applyProtection="1">
      <alignment vertical="center" shrinkToFit="1"/>
      <protection locked="0"/>
    </xf>
    <xf numFmtId="38" fontId="27" fillId="0" borderId="50" xfId="49" applyFont="1" applyFill="1" applyBorder="1" applyAlignment="1">
      <alignment horizontal="center" vertical="center" shrinkToFit="1"/>
    </xf>
    <xf numFmtId="38" fontId="44" fillId="0" borderId="53" xfId="49" applyFont="1" applyFill="1" applyBorder="1" applyAlignment="1" applyProtection="1">
      <alignment vertical="center"/>
      <protection locked="0"/>
    </xf>
    <xf numFmtId="0" fontId="26" fillId="0" borderId="34" xfId="0" applyFont="1" applyFill="1" applyBorder="1" applyAlignment="1" applyProtection="1">
      <alignment vertical="center" shrinkToFit="1"/>
      <protection locked="0"/>
    </xf>
    <xf numFmtId="0" fontId="46" fillId="0" borderId="0" xfId="0" applyFont="1" applyFill="1" applyAlignment="1">
      <alignment/>
    </xf>
    <xf numFmtId="38" fontId="38" fillId="0" borderId="59" xfId="49" applyFont="1" applyFill="1" applyBorder="1" applyAlignment="1">
      <alignment vertical="center" shrinkToFit="1"/>
    </xf>
    <xf numFmtId="38" fontId="18" fillId="0" borderId="58" xfId="49" applyFont="1" applyFill="1" applyBorder="1" applyAlignment="1" applyProtection="1">
      <alignment vertical="center" shrinkToFit="1"/>
      <protection locked="0"/>
    </xf>
    <xf numFmtId="38" fontId="18" fillId="0" borderId="51" xfId="49" applyFont="1" applyFill="1" applyBorder="1" applyAlignment="1" applyProtection="1">
      <alignment vertical="center" shrinkToFit="1"/>
      <protection locked="0"/>
    </xf>
    <xf numFmtId="38" fontId="38" fillId="0" borderId="49" xfId="49" applyFont="1" applyFill="1" applyBorder="1" applyAlignment="1">
      <alignment vertical="center" shrinkToFit="1"/>
    </xf>
    <xf numFmtId="38" fontId="18" fillId="0" borderId="53" xfId="49" applyFont="1" applyFill="1" applyBorder="1" applyAlignment="1" applyProtection="1">
      <alignment vertical="center" shrinkToFit="1"/>
      <protection locked="0"/>
    </xf>
    <xf numFmtId="38" fontId="18" fillId="0" borderId="46" xfId="49" applyFont="1" applyFill="1" applyBorder="1" applyAlignment="1" applyProtection="1">
      <alignment vertical="center" shrinkToFit="1"/>
      <protection locked="0"/>
    </xf>
    <xf numFmtId="38" fontId="18" fillId="0" borderId="53" xfId="49" applyFont="1" applyFill="1" applyBorder="1" applyAlignment="1" applyProtection="1">
      <alignment vertical="center"/>
      <protection locked="0"/>
    </xf>
    <xf numFmtId="38" fontId="18" fillId="0" borderId="51" xfId="49" applyFont="1" applyFill="1" applyBorder="1" applyAlignment="1" applyProtection="1">
      <alignment vertical="center"/>
      <protection locked="0"/>
    </xf>
    <xf numFmtId="38" fontId="38" fillId="0" borderId="56" xfId="49" applyFont="1" applyFill="1" applyBorder="1" applyAlignment="1">
      <alignment vertical="center" shrinkToFit="1"/>
    </xf>
    <xf numFmtId="38" fontId="18" fillId="0" borderId="57" xfId="49" applyFont="1" applyFill="1" applyBorder="1" applyAlignment="1" applyProtection="1">
      <alignment vertical="center" shrinkToFit="1"/>
      <protection locked="0"/>
    </xf>
    <xf numFmtId="38" fontId="38" fillId="0" borderId="60" xfId="49" applyFont="1" applyFill="1" applyBorder="1" applyAlignment="1">
      <alignment vertical="center" shrinkToFit="1"/>
    </xf>
    <xf numFmtId="38" fontId="38" fillId="0" borderId="61" xfId="49" applyFont="1" applyFill="1" applyBorder="1" applyAlignment="1">
      <alignment vertical="center" shrinkToFit="1"/>
    </xf>
    <xf numFmtId="38" fontId="38" fillId="32" borderId="25" xfId="49" applyFont="1" applyFill="1" applyBorder="1" applyAlignment="1">
      <alignment vertical="center"/>
    </xf>
    <xf numFmtId="38" fontId="38" fillId="32" borderId="25" xfId="49" applyFont="1" applyFill="1" applyBorder="1" applyAlignment="1">
      <alignment vertical="center" shrinkToFit="1"/>
    </xf>
    <xf numFmtId="38" fontId="19" fillId="0" borderId="58" xfId="49" applyFont="1" applyFill="1" applyBorder="1" applyAlignment="1" applyProtection="1">
      <alignment vertical="center" shrinkToFit="1"/>
      <protection locked="0"/>
    </xf>
    <xf numFmtId="38" fontId="34" fillId="0" borderId="49" xfId="49" applyFont="1" applyFill="1" applyBorder="1" applyAlignment="1">
      <alignment vertical="center" shrinkToFit="1"/>
    </xf>
    <xf numFmtId="38" fontId="2" fillId="0" borderId="49" xfId="49" applyFont="1" applyFill="1" applyBorder="1" applyAlignment="1">
      <alignment vertical="center" shrinkToFit="1"/>
    </xf>
    <xf numFmtId="38" fontId="19" fillId="0" borderId="53" xfId="49" applyFont="1" applyFill="1" applyBorder="1" applyAlignment="1" applyProtection="1">
      <alignment vertical="center" shrinkToFit="1"/>
      <protection locked="0"/>
    </xf>
    <xf numFmtId="38" fontId="19" fillId="0" borderId="57" xfId="49" applyFont="1" applyFill="1" applyBorder="1" applyAlignment="1" applyProtection="1">
      <alignment vertical="center" shrinkToFit="1"/>
      <protection locked="0"/>
    </xf>
    <xf numFmtId="38" fontId="2" fillId="0" borderId="50" xfId="49" applyFont="1" applyFill="1" applyBorder="1" applyAlignment="1">
      <alignment vertical="center" shrinkToFit="1"/>
    </xf>
    <xf numFmtId="38" fontId="2" fillId="0" borderId="62" xfId="49" applyFont="1" applyFill="1" applyBorder="1" applyAlignment="1">
      <alignment vertical="center" shrinkToFit="1"/>
    </xf>
    <xf numFmtId="38" fontId="21" fillId="32" borderId="25" xfId="49" applyFont="1" applyFill="1" applyBorder="1" applyAlignment="1">
      <alignment vertical="center"/>
    </xf>
    <xf numFmtId="38" fontId="37" fillId="0" borderId="59" xfId="49" applyFont="1" applyFill="1" applyBorder="1" applyAlignment="1">
      <alignment vertical="center"/>
    </xf>
    <xf numFmtId="38" fontId="37" fillId="0" borderId="60" xfId="49" applyFont="1" applyFill="1" applyBorder="1" applyAlignment="1">
      <alignment vertical="center"/>
    </xf>
    <xf numFmtId="38" fontId="37" fillId="0" borderId="49" xfId="49" applyFont="1" applyFill="1" applyBorder="1" applyAlignment="1">
      <alignment vertical="center"/>
    </xf>
    <xf numFmtId="38" fontId="37" fillId="0" borderId="50" xfId="49" applyFont="1" applyFill="1" applyBorder="1" applyAlignment="1">
      <alignment vertical="center"/>
    </xf>
    <xf numFmtId="38" fontId="19" fillId="0" borderId="58" xfId="49" applyFont="1" applyFill="1" applyBorder="1" applyAlignment="1" applyProtection="1">
      <alignment vertical="center"/>
      <protection locked="0"/>
    </xf>
    <xf numFmtId="38" fontId="100" fillId="0" borderId="51" xfId="49" applyFont="1" applyFill="1" applyBorder="1" applyAlignment="1" applyProtection="1">
      <alignment vertical="center"/>
      <protection locked="0"/>
    </xf>
    <xf numFmtId="38" fontId="37" fillId="0" borderId="63" xfId="49" applyFont="1" applyFill="1" applyBorder="1" applyAlignment="1">
      <alignment vertical="center"/>
    </xf>
    <xf numFmtId="38" fontId="19" fillId="0" borderId="46" xfId="49" applyFont="1" applyFill="1" applyBorder="1" applyAlignment="1" applyProtection="1">
      <alignment vertical="center"/>
      <protection locked="0"/>
    </xf>
    <xf numFmtId="38" fontId="37" fillId="0" borderId="55" xfId="49" applyFont="1" applyFill="1" applyBorder="1" applyAlignment="1">
      <alignment vertical="center"/>
    </xf>
    <xf numFmtId="0" fontId="10" fillId="0" borderId="16" xfId="0" applyFont="1" applyBorder="1" applyAlignment="1">
      <alignment/>
    </xf>
    <xf numFmtId="38" fontId="25" fillId="0" borderId="64" xfId="49" applyFont="1" applyFill="1" applyBorder="1" applyAlignment="1">
      <alignment vertical="center" shrinkToFit="1"/>
    </xf>
    <xf numFmtId="38" fontId="29" fillId="0" borderId="0" xfId="0" applyNumberFormat="1" applyFont="1" applyFill="1" applyBorder="1" applyAlignment="1">
      <alignment vertical="center"/>
    </xf>
    <xf numFmtId="38" fontId="25" fillId="0" borderId="65" xfId="0" applyNumberFormat="1" applyFont="1" applyFill="1" applyBorder="1" applyAlignment="1">
      <alignment vertical="center" shrinkToFi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66" xfId="0" applyFont="1" applyBorder="1" applyAlignment="1">
      <alignment vertical="center" wrapText="1"/>
    </xf>
    <xf numFmtId="0" fontId="10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102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Border="1" applyAlignment="1">
      <alignment vertical="center" wrapText="1"/>
    </xf>
    <xf numFmtId="0" fontId="50" fillId="0" borderId="66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0" fillId="0" borderId="67" xfId="0" applyFont="1" applyBorder="1" applyAlignment="1">
      <alignment vertical="center"/>
    </xf>
    <xf numFmtId="0" fontId="37" fillId="0" borderId="68" xfId="0" applyFont="1" applyBorder="1" applyAlignment="1">
      <alignment vertical="center"/>
    </xf>
    <xf numFmtId="0" fontId="37" fillId="0" borderId="69" xfId="0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0" fontId="103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04" fillId="0" borderId="0" xfId="0" applyFont="1" applyBorder="1" applyAlignment="1">
      <alignment/>
    </xf>
    <xf numFmtId="0" fontId="105" fillId="0" borderId="0" xfId="0" applyFont="1" applyBorder="1" applyAlignment="1">
      <alignment/>
    </xf>
    <xf numFmtId="0" fontId="105" fillId="0" borderId="11" xfId="0" applyFont="1" applyBorder="1" applyAlignment="1">
      <alignment/>
    </xf>
    <xf numFmtId="0" fontId="106" fillId="0" borderId="0" xfId="0" applyFont="1" applyAlignment="1">
      <alignment vertical="center"/>
    </xf>
    <xf numFmtId="0" fontId="106" fillId="0" borderId="11" xfId="0" applyFont="1" applyBorder="1" applyAlignment="1">
      <alignment vertical="center"/>
    </xf>
    <xf numFmtId="0" fontId="10" fillId="0" borderId="0" xfId="0" applyFont="1" applyBorder="1" applyAlignment="1">
      <alignment/>
    </xf>
    <xf numFmtId="38" fontId="100" fillId="0" borderId="51" xfId="49" applyFont="1" applyFill="1" applyBorder="1" applyAlignment="1" applyProtection="1">
      <alignment vertical="center" shrinkToFit="1"/>
      <protection locked="0"/>
    </xf>
    <xf numFmtId="38" fontId="100" fillId="0" borderId="40" xfId="49" applyFont="1" applyFill="1" applyBorder="1" applyAlignment="1" applyProtection="1">
      <alignment vertical="center"/>
      <protection locked="0"/>
    </xf>
    <xf numFmtId="38" fontId="24" fillId="0" borderId="56" xfId="49" applyFont="1" applyFill="1" applyBorder="1" applyAlignment="1">
      <alignment vertical="center" shrinkToFit="1"/>
    </xf>
    <xf numFmtId="38" fontId="24" fillId="0" borderId="25" xfId="0" applyNumberFormat="1" applyFont="1" applyFill="1" applyBorder="1" applyAlignment="1">
      <alignment vertical="center" shrinkToFit="1"/>
    </xf>
    <xf numFmtId="38" fontId="107" fillId="32" borderId="25" xfId="49" applyFont="1" applyFill="1" applyBorder="1" applyAlignment="1">
      <alignment vertical="center"/>
    </xf>
    <xf numFmtId="38" fontId="107" fillId="0" borderId="49" xfId="49" applyFont="1" applyFill="1" applyBorder="1" applyAlignment="1">
      <alignment vertical="center" shrinkToFit="1"/>
    </xf>
    <xf numFmtId="38" fontId="107" fillId="0" borderId="56" xfId="49" applyFont="1" applyFill="1" applyBorder="1" applyAlignment="1">
      <alignment vertical="center" shrinkToFit="1"/>
    </xf>
    <xf numFmtId="38" fontId="107" fillId="0" borderId="61" xfId="49" applyFont="1" applyFill="1" applyBorder="1" applyAlignment="1">
      <alignment vertical="center" shrinkToFit="1"/>
    </xf>
    <xf numFmtId="38" fontId="107" fillId="0" borderId="25" xfId="49" applyFont="1" applyFill="1" applyBorder="1" applyAlignment="1">
      <alignment vertical="center" shrinkToFit="1"/>
    </xf>
    <xf numFmtId="38" fontId="107" fillId="0" borderId="49" xfId="49" applyFont="1" applyFill="1" applyBorder="1" applyAlignment="1">
      <alignment vertical="center"/>
    </xf>
    <xf numFmtId="38" fontId="37" fillId="0" borderId="54" xfId="49" applyFont="1" applyFill="1" applyBorder="1" applyAlignment="1">
      <alignment vertical="center"/>
    </xf>
    <xf numFmtId="38" fontId="8" fillId="32" borderId="26" xfId="49" applyFont="1" applyFill="1" applyBorder="1" applyAlignment="1">
      <alignment vertical="center"/>
    </xf>
    <xf numFmtId="38" fontId="37" fillId="32" borderId="25" xfId="49" applyFont="1" applyFill="1" applyBorder="1" applyAlignment="1">
      <alignment vertical="center" shrinkToFit="1"/>
    </xf>
    <xf numFmtId="38" fontId="102" fillId="0" borderId="49" xfId="49" applyFont="1" applyFill="1" applyBorder="1" applyAlignment="1">
      <alignment vertical="center"/>
    </xf>
    <xf numFmtId="38" fontId="100" fillId="0" borderId="70" xfId="49" applyFont="1" applyFill="1" applyBorder="1" applyAlignment="1" applyProtection="1">
      <alignment vertical="center"/>
      <protection locked="0"/>
    </xf>
    <xf numFmtId="38" fontId="24" fillId="0" borderId="59" xfId="49" applyFont="1" applyFill="1" applyBorder="1" applyAlignment="1">
      <alignment vertical="center" shrinkToFit="1"/>
    </xf>
    <xf numFmtId="38" fontId="24" fillId="32" borderId="25" xfId="0" applyNumberFormat="1" applyFont="1" applyFill="1" applyBorder="1" applyAlignment="1">
      <alignment vertical="center" shrinkToFit="1"/>
    </xf>
    <xf numFmtId="38" fontId="37" fillId="32" borderId="25" xfId="49" applyFont="1" applyFill="1" applyBorder="1" applyAlignment="1">
      <alignment vertical="center"/>
    </xf>
    <xf numFmtId="38" fontId="37" fillId="0" borderId="49" xfId="49" applyFont="1" applyFill="1" applyBorder="1" applyAlignment="1">
      <alignment vertical="center" shrinkToFit="1"/>
    </xf>
    <xf numFmtId="38" fontId="37" fillId="0" borderId="61" xfId="49" applyFont="1" applyFill="1" applyBorder="1" applyAlignment="1">
      <alignment vertical="center" shrinkToFit="1"/>
    </xf>
    <xf numFmtId="38" fontId="37" fillId="0" borderId="71" xfId="49" applyFont="1" applyFill="1" applyBorder="1" applyAlignment="1">
      <alignment vertical="center" shrinkToFit="1"/>
    </xf>
    <xf numFmtId="38" fontId="37" fillId="0" borderId="59" xfId="49" applyFont="1" applyFill="1" applyBorder="1" applyAlignment="1">
      <alignment vertical="center" shrinkToFit="1"/>
    </xf>
    <xf numFmtId="0" fontId="108" fillId="0" borderId="0" xfId="0" applyFont="1" applyAlignment="1">
      <alignment vertical="center"/>
    </xf>
    <xf numFmtId="0" fontId="108" fillId="0" borderId="66" xfId="0" applyFont="1" applyBorder="1" applyAlignment="1">
      <alignment vertical="center"/>
    </xf>
    <xf numFmtId="38" fontId="18" fillId="0" borderId="70" xfId="49" applyFont="1" applyFill="1" applyBorder="1" applyAlignment="1" applyProtection="1">
      <alignment vertical="center" shrinkToFit="1"/>
      <protection locked="0"/>
    </xf>
    <xf numFmtId="38" fontId="0" fillId="0" borderId="51" xfId="49" applyFont="1" applyFill="1" applyBorder="1" applyAlignment="1" applyProtection="1">
      <alignment vertical="center" shrinkToFit="1"/>
      <protection locked="0"/>
    </xf>
    <xf numFmtId="38" fontId="38" fillId="0" borderId="50" xfId="49" applyFont="1" applyFill="1" applyBorder="1" applyAlignment="1">
      <alignment horizontal="center" vertical="center" shrinkToFit="1"/>
    </xf>
    <xf numFmtId="0" fontId="109" fillId="0" borderId="0" xfId="0" applyFont="1" applyAlignment="1">
      <alignment vertical="center"/>
    </xf>
    <xf numFmtId="38" fontId="18" fillId="0" borderId="52" xfId="49" applyFont="1" applyFill="1" applyBorder="1" applyAlignment="1" applyProtection="1">
      <alignment vertical="center" shrinkToFit="1"/>
      <protection locked="0"/>
    </xf>
    <xf numFmtId="0" fontId="8" fillId="0" borderId="49" xfId="0" applyFont="1" applyFill="1" applyBorder="1" applyAlignment="1">
      <alignment horizontal="center" vertical="center" shrinkToFit="1"/>
    </xf>
    <xf numFmtId="38" fontId="24" fillId="0" borderId="72" xfId="49" applyFont="1" applyFill="1" applyBorder="1" applyAlignment="1">
      <alignment vertical="center" shrinkToFit="1"/>
    </xf>
    <xf numFmtId="38" fontId="27" fillId="0" borderId="73" xfId="49" applyFont="1" applyFill="1" applyBorder="1" applyAlignment="1">
      <alignment vertical="center" shrinkToFit="1"/>
    </xf>
    <xf numFmtId="38" fontId="44" fillId="32" borderId="74" xfId="49" applyFont="1" applyFill="1" applyBorder="1" applyAlignment="1" applyProtection="1">
      <alignment vertical="center" shrinkToFit="1"/>
      <protection locked="0"/>
    </xf>
    <xf numFmtId="38" fontId="44" fillId="32" borderId="75" xfId="49" applyFont="1" applyFill="1" applyBorder="1" applyAlignment="1" applyProtection="1">
      <alignment vertical="center" shrinkToFit="1"/>
      <protection locked="0"/>
    </xf>
    <xf numFmtId="38" fontId="26" fillId="0" borderId="41" xfId="49" applyFont="1" applyFill="1" applyBorder="1" applyAlignment="1" applyProtection="1">
      <alignment vertical="center" shrinkToFit="1"/>
      <protection locked="0"/>
    </xf>
    <xf numFmtId="38" fontId="38" fillId="0" borderId="76" xfId="49" applyFont="1" applyFill="1" applyBorder="1" applyAlignment="1">
      <alignment vertical="center" shrinkToFit="1"/>
    </xf>
    <xf numFmtId="38" fontId="37" fillId="0" borderId="77" xfId="49" applyFont="1" applyFill="1" applyBorder="1" applyAlignment="1">
      <alignment vertical="center" shrinkToFit="1"/>
    </xf>
    <xf numFmtId="38" fontId="18" fillId="0" borderId="78" xfId="49" applyFont="1" applyFill="1" applyBorder="1" applyAlignment="1" applyProtection="1">
      <alignment vertical="center" shrinkToFit="1"/>
      <protection locked="0"/>
    </xf>
    <xf numFmtId="38" fontId="38" fillId="0" borderId="79" xfId="49" applyFont="1" applyFill="1" applyBorder="1" applyAlignment="1">
      <alignment vertical="center" shrinkToFit="1"/>
    </xf>
    <xf numFmtId="38" fontId="18" fillId="0" borderId="80" xfId="49" applyFont="1" applyFill="1" applyBorder="1" applyAlignment="1" applyProtection="1">
      <alignment vertical="center" shrinkToFit="1"/>
      <protection locked="0"/>
    </xf>
    <xf numFmtId="38" fontId="18" fillId="0" borderId="81" xfId="49" applyFont="1" applyFill="1" applyBorder="1" applyAlignment="1" applyProtection="1">
      <alignment vertical="center" shrinkToFit="1"/>
      <protection locked="0"/>
    </xf>
    <xf numFmtId="38" fontId="38" fillId="0" borderId="82" xfId="49" applyFont="1" applyFill="1" applyBorder="1" applyAlignment="1">
      <alignment vertical="center" shrinkToFit="1"/>
    </xf>
    <xf numFmtId="0" fontId="110" fillId="0" borderId="0" xfId="0" applyFont="1" applyAlignment="1">
      <alignment vertical="center"/>
    </xf>
    <xf numFmtId="38" fontId="27" fillId="0" borderId="76" xfId="49" applyFont="1" applyFill="1" applyBorder="1" applyAlignment="1">
      <alignment vertical="center" shrinkToFit="1"/>
    </xf>
    <xf numFmtId="38" fontId="24" fillId="0" borderId="76" xfId="49" applyFont="1" applyFill="1" applyBorder="1" applyAlignment="1">
      <alignment vertical="center" shrinkToFit="1"/>
    </xf>
    <xf numFmtId="38" fontId="44" fillId="0" borderId="83" xfId="49" applyFont="1" applyFill="1" applyBorder="1" applyAlignment="1" applyProtection="1">
      <alignment vertical="center" shrinkToFit="1"/>
      <protection locked="0"/>
    </xf>
    <xf numFmtId="0" fontId="0" fillId="0" borderId="84" xfId="0" applyBorder="1" applyAlignment="1">
      <alignment horizontal="center" vertical="center"/>
    </xf>
    <xf numFmtId="38" fontId="37" fillId="0" borderId="85" xfId="49" applyFont="1" applyFill="1" applyBorder="1" applyAlignment="1">
      <alignment vertical="center" shrinkToFit="1"/>
    </xf>
    <xf numFmtId="38" fontId="37" fillId="0" borderId="56" xfId="49" applyFont="1" applyFill="1" applyBorder="1" applyAlignment="1">
      <alignment vertical="center" shrinkToFit="1"/>
    </xf>
    <xf numFmtId="0" fontId="24" fillId="0" borderId="56" xfId="0" applyFont="1" applyFill="1" applyBorder="1" applyAlignment="1">
      <alignment vertical="center" shrinkToFit="1"/>
    </xf>
    <xf numFmtId="0" fontId="24" fillId="0" borderId="86" xfId="0" applyFont="1" applyFill="1" applyBorder="1" applyAlignment="1">
      <alignment vertical="center" shrinkToFit="1"/>
    </xf>
    <xf numFmtId="38" fontId="27" fillId="0" borderId="26" xfId="0" applyNumberFormat="1" applyFont="1" applyFill="1" applyBorder="1" applyAlignment="1">
      <alignment vertical="center" shrinkToFit="1"/>
    </xf>
    <xf numFmtId="38" fontId="37" fillId="32" borderId="24" xfId="49" applyFont="1" applyFill="1" applyBorder="1" applyAlignment="1">
      <alignment vertical="center"/>
    </xf>
    <xf numFmtId="38" fontId="107" fillId="0" borderId="76" xfId="49" applyFont="1" applyFill="1" applyBorder="1" applyAlignment="1">
      <alignment vertical="center" shrinkToFit="1"/>
    </xf>
    <xf numFmtId="38" fontId="37" fillId="32" borderId="26" xfId="49" applyFont="1" applyFill="1" applyBorder="1" applyAlignment="1">
      <alignment vertical="center"/>
    </xf>
    <xf numFmtId="38" fontId="37" fillId="0" borderId="86" xfId="49" applyFont="1" applyFill="1" applyBorder="1" applyAlignment="1">
      <alignment vertical="center" shrinkToFit="1"/>
    </xf>
    <xf numFmtId="38" fontId="8" fillId="32" borderId="24" xfId="49" applyFont="1" applyFill="1" applyBorder="1" applyAlignment="1">
      <alignment vertical="center"/>
    </xf>
    <xf numFmtId="38" fontId="19" fillId="0" borderId="57" xfId="49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horizontal="center" vertical="center" shrinkToFit="1"/>
    </xf>
    <xf numFmtId="38" fontId="36" fillId="0" borderId="60" xfId="49" applyFont="1" applyFill="1" applyBorder="1" applyAlignment="1">
      <alignment horizontal="center" vertical="center" shrinkToFit="1"/>
    </xf>
    <xf numFmtId="38" fontId="45" fillId="0" borderId="60" xfId="49" applyFont="1" applyFill="1" applyBorder="1" applyAlignment="1">
      <alignment horizontal="center" vertical="center" shrinkToFit="1"/>
    </xf>
    <xf numFmtId="38" fontId="18" fillId="0" borderId="87" xfId="49" applyFont="1" applyFill="1" applyBorder="1" applyAlignment="1" applyProtection="1">
      <alignment vertical="center" shrinkToFit="1"/>
      <protection locked="0"/>
    </xf>
    <xf numFmtId="38" fontId="34" fillId="0" borderId="60" xfId="49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38" fontId="37" fillId="32" borderId="24" xfId="49" applyFont="1" applyFill="1" applyBorder="1" applyAlignment="1">
      <alignment vertical="center" shrinkToFit="1"/>
    </xf>
    <xf numFmtId="38" fontId="55" fillId="0" borderId="88" xfId="0" applyNumberFormat="1" applyFont="1" applyFill="1" applyBorder="1" applyAlignment="1">
      <alignment vertical="center"/>
    </xf>
    <xf numFmtId="38" fontId="41" fillId="0" borderId="28" xfId="49" applyFont="1" applyFill="1" applyBorder="1" applyAlignment="1">
      <alignment vertical="center"/>
    </xf>
    <xf numFmtId="38" fontId="42" fillId="0" borderId="88" xfId="49" applyFont="1" applyFill="1" applyBorder="1" applyAlignment="1">
      <alignment vertical="center"/>
    </xf>
    <xf numFmtId="38" fontId="40" fillId="0" borderId="88" xfId="49" applyFont="1" applyFill="1" applyBorder="1" applyAlignment="1">
      <alignment vertical="center"/>
    </xf>
    <xf numFmtId="38" fontId="23" fillId="0" borderId="46" xfId="49" applyFont="1" applyFill="1" applyBorder="1" applyAlignment="1">
      <alignment vertical="center" shrinkToFit="1"/>
    </xf>
    <xf numFmtId="38" fontId="23" fillId="0" borderId="47" xfId="49" applyFont="1" applyFill="1" applyBorder="1" applyAlignment="1">
      <alignment vertical="center" shrinkToFit="1"/>
    </xf>
    <xf numFmtId="38" fontId="23" fillId="0" borderId="89" xfId="49" applyFont="1" applyFill="1" applyBorder="1" applyAlignment="1">
      <alignment vertical="center" shrinkToFit="1"/>
    </xf>
    <xf numFmtId="38" fontId="19" fillId="0" borderId="34" xfId="49" applyFont="1" applyFill="1" applyBorder="1" applyAlignment="1">
      <alignment vertical="center" shrinkToFit="1"/>
    </xf>
    <xf numFmtId="38" fontId="19" fillId="0" borderId="35" xfId="49" applyFont="1" applyFill="1" applyBorder="1" applyAlignment="1">
      <alignment vertical="center" shrinkToFit="1"/>
    </xf>
    <xf numFmtId="38" fontId="39" fillId="0" borderId="90" xfId="49" applyFont="1" applyFill="1" applyBorder="1" applyAlignment="1">
      <alignment vertical="center"/>
    </xf>
    <xf numFmtId="38" fontId="39" fillId="0" borderId="38" xfId="0" applyNumberFormat="1" applyFont="1" applyFill="1" applyBorder="1" applyAlignment="1">
      <alignment vertical="center" shrinkToFit="1"/>
    </xf>
    <xf numFmtId="38" fontId="39" fillId="0" borderId="28" xfId="0" applyNumberFormat="1" applyFont="1" applyFill="1" applyBorder="1" applyAlignment="1">
      <alignment vertical="center" shrinkToFit="1"/>
    </xf>
    <xf numFmtId="38" fontId="26" fillId="0" borderId="38" xfId="0" applyNumberFormat="1" applyFont="1" applyFill="1" applyBorder="1" applyAlignment="1">
      <alignment vertical="center" shrinkToFit="1"/>
    </xf>
    <xf numFmtId="38" fontId="26" fillId="0" borderId="36" xfId="0" applyNumberFormat="1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91" xfId="0" applyFont="1" applyFill="1" applyBorder="1" applyAlignment="1">
      <alignment horizontal="left" vertical="center" shrinkToFit="1"/>
    </xf>
    <xf numFmtId="0" fontId="8" fillId="0" borderId="92" xfId="0" applyFont="1" applyFill="1" applyBorder="1" applyAlignment="1">
      <alignment vertical="center" shrinkToFit="1"/>
    </xf>
    <xf numFmtId="38" fontId="8" fillId="0" borderId="92" xfId="49" applyFont="1" applyFill="1" applyBorder="1" applyAlignment="1">
      <alignment vertical="center" shrinkToFit="1"/>
    </xf>
    <xf numFmtId="0" fontId="111" fillId="0" borderId="92" xfId="0" applyFont="1" applyFill="1" applyBorder="1" applyAlignment="1">
      <alignment vertical="center" shrinkToFit="1"/>
    </xf>
    <xf numFmtId="38" fontId="8" fillId="0" borderId="93" xfId="49" applyFont="1" applyFill="1" applyBorder="1" applyAlignment="1">
      <alignment vertical="center" shrinkToFit="1"/>
    </xf>
    <xf numFmtId="38" fontId="37" fillId="0" borderId="94" xfId="49" applyFont="1" applyFill="1" applyBorder="1" applyAlignment="1">
      <alignment vertical="center" shrinkToFit="1"/>
    </xf>
    <xf numFmtId="38" fontId="38" fillId="0" borderId="62" xfId="49" applyFont="1" applyFill="1" applyBorder="1" applyAlignment="1">
      <alignment vertical="center" shrinkToFit="1"/>
    </xf>
    <xf numFmtId="38" fontId="107" fillId="0" borderId="59" xfId="49" applyFont="1" applyFill="1" applyBorder="1" applyAlignment="1">
      <alignment vertical="center" shrinkToFit="1"/>
    </xf>
    <xf numFmtId="38" fontId="35" fillId="0" borderId="95" xfId="49" applyFont="1" applyFill="1" applyBorder="1" applyAlignment="1">
      <alignment vertical="center" shrinkToFit="1"/>
    </xf>
    <xf numFmtId="38" fontId="54" fillId="0" borderId="88" xfId="0" applyNumberFormat="1" applyFont="1" applyFill="1" applyBorder="1" applyAlignment="1">
      <alignment vertical="center" shrinkToFit="1"/>
    </xf>
    <xf numFmtId="38" fontId="37" fillId="0" borderId="96" xfId="49" applyFont="1" applyFill="1" applyBorder="1" applyAlignment="1">
      <alignment vertical="center" shrinkToFit="1"/>
    </xf>
    <xf numFmtId="38" fontId="37" fillId="0" borderId="97" xfId="49" applyFont="1" applyFill="1" applyBorder="1" applyAlignment="1">
      <alignment vertical="center" shrinkToFit="1"/>
    </xf>
    <xf numFmtId="38" fontId="37" fillId="0" borderId="98" xfId="49" applyFont="1" applyFill="1" applyBorder="1" applyAlignment="1">
      <alignment vertical="center" shrinkToFit="1"/>
    </xf>
    <xf numFmtId="38" fontId="38" fillId="0" borderId="99" xfId="49" applyFont="1" applyFill="1" applyBorder="1" applyAlignment="1">
      <alignment vertical="center" shrinkToFit="1"/>
    </xf>
    <xf numFmtId="38" fontId="37" fillId="0" borderId="99" xfId="49" applyFont="1" applyFill="1" applyBorder="1" applyAlignment="1">
      <alignment vertical="center" shrinkToFit="1"/>
    </xf>
    <xf numFmtId="38" fontId="37" fillId="0" borderId="31" xfId="49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8" fillId="0" borderId="100" xfId="0" applyFont="1" applyFill="1" applyBorder="1" applyAlignment="1">
      <alignment vertical="center"/>
    </xf>
    <xf numFmtId="38" fontId="107" fillId="0" borderId="56" xfId="49" applyFont="1" applyFill="1" applyBorder="1" applyAlignment="1">
      <alignment vertical="center" shrinkToFit="1"/>
    </xf>
    <xf numFmtId="38" fontId="8" fillId="32" borderId="25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 vertical="center"/>
    </xf>
    <xf numFmtId="38" fontId="23" fillId="0" borderId="39" xfId="49" applyFont="1" applyFill="1" applyBorder="1" applyAlignment="1">
      <alignment vertical="center"/>
    </xf>
    <xf numFmtId="38" fontId="23" fillId="0" borderId="40" xfId="49" applyFont="1" applyFill="1" applyBorder="1" applyAlignment="1">
      <alignment vertical="center"/>
    </xf>
    <xf numFmtId="38" fontId="23" fillId="0" borderId="41" xfId="49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82" fillId="33" borderId="101" xfId="0" applyFont="1" applyFill="1" applyBorder="1" applyAlignment="1">
      <alignment horizontal="center" vertical="center"/>
    </xf>
    <xf numFmtId="0" fontId="0" fillId="0" borderId="102" xfId="0" applyBorder="1" applyAlignment="1">
      <alignment vertical="center"/>
    </xf>
    <xf numFmtId="0" fontId="37" fillId="0" borderId="0" xfId="0" applyFont="1" applyAlignment="1">
      <alignment vertical="center" wrapText="1"/>
    </xf>
    <xf numFmtId="38" fontId="27" fillId="0" borderId="25" xfId="49" applyFont="1" applyFill="1" applyBorder="1" applyAlignment="1">
      <alignment vertical="center" shrinkToFit="1"/>
    </xf>
    <xf numFmtId="38" fontId="27" fillId="0" borderId="103" xfId="49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53" fillId="0" borderId="22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 shrinkToFit="1"/>
    </xf>
    <xf numFmtId="38" fontId="27" fillId="0" borderId="50" xfId="49" applyFont="1" applyFill="1" applyBorder="1" applyAlignment="1">
      <alignment vertical="center" shrinkToFit="1"/>
    </xf>
    <xf numFmtId="38" fontId="28" fillId="0" borderId="42" xfId="0" applyNumberFormat="1" applyFont="1" applyFill="1" applyBorder="1" applyAlignment="1">
      <alignment vertical="center" shrinkToFit="1"/>
    </xf>
    <xf numFmtId="38" fontId="28" fillId="0" borderId="104" xfId="0" applyNumberFormat="1" applyFont="1" applyFill="1" applyBorder="1" applyAlignment="1">
      <alignment vertical="center" shrinkToFit="1"/>
    </xf>
    <xf numFmtId="0" fontId="9" fillId="0" borderId="105" xfId="0" applyFont="1" applyFill="1" applyBorder="1" applyAlignment="1">
      <alignment horizontal="center" vertical="center" shrinkToFit="1"/>
    </xf>
    <xf numFmtId="0" fontId="9" fillId="0" borderId="106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107" xfId="0" applyFont="1" applyFill="1" applyBorder="1" applyAlignment="1">
      <alignment horizontal="center" vertical="center" shrinkToFit="1"/>
    </xf>
    <xf numFmtId="0" fontId="27" fillId="0" borderId="50" xfId="0" applyFont="1" applyFill="1" applyBorder="1" applyAlignment="1">
      <alignment vertical="center" shrinkToFit="1"/>
    </xf>
    <xf numFmtId="0" fontId="27" fillId="0" borderId="103" xfId="0" applyFont="1" applyFill="1" applyBorder="1" applyAlignment="1">
      <alignment vertical="center" shrinkToFit="1"/>
    </xf>
    <xf numFmtId="38" fontId="27" fillId="0" borderId="25" xfId="49" applyFont="1" applyFill="1" applyBorder="1" applyAlignment="1">
      <alignment vertical="center"/>
    </xf>
    <xf numFmtId="38" fontId="27" fillId="0" borderId="103" xfId="49" applyFont="1" applyFill="1" applyBorder="1" applyAlignment="1">
      <alignment vertical="center"/>
    </xf>
    <xf numFmtId="0" fontId="27" fillId="0" borderId="25" xfId="0" applyFont="1" applyFill="1" applyBorder="1" applyAlignment="1">
      <alignment vertical="center" shrinkToFit="1"/>
    </xf>
    <xf numFmtId="38" fontId="30" fillId="0" borderId="42" xfId="0" applyNumberFormat="1" applyFont="1" applyFill="1" applyBorder="1" applyAlignment="1">
      <alignment vertical="center" shrinkToFit="1"/>
    </xf>
    <xf numFmtId="38" fontId="30" fillId="0" borderId="104" xfId="0" applyNumberFormat="1" applyFont="1" applyFill="1" applyBorder="1" applyAlignment="1">
      <alignment vertical="center" shrinkToFit="1"/>
    </xf>
    <xf numFmtId="0" fontId="8" fillId="0" borderId="108" xfId="0" applyFont="1" applyFill="1" applyBorder="1" applyAlignment="1">
      <alignment vertical="center" shrinkToFit="1"/>
    </xf>
    <xf numFmtId="0" fontId="8" fillId="0" borderId="76" xfId="0" applyFont="1" applyFill="1" applyBorder="1" applyAlignment="1">
      <alignment vertical="center" shrinkToFit="1"/>
    </xf>
    <xf numFmtId="38" fontId="28" fillId="0" borderId="13" xfId="0" applyNumberFormat="1" applyFont="1" applyFill="1" applyBorder="1" applyAlignment="1">
      <alignment vertical="center"/>
    </xf>
    <xf numFmtId="0" fontId="24" fillId="0" borderId="55" xfId="0" applyFont="1" applyFill="1" applyBorder="1" applyAlignment="1">
      <alignment vertical="center" shrinkToFit="1"/>
    </xf>
    <xf numFmtId="0" fontId="24" fillId="0" borderId="109" xfId="0" applyFont="1" applyFill="1" applyBorder="1" applyAlignment="1">
      <alignment vertical="center" shrinkToFit="1"/>
    </xf>
    <xf numFmtId="0" fontId="8" fillId="0" borderId="22" xfId="0" applyFont="1" applyFill="1" applyBorder="1" applyAlignment="1">
      <alignment vertical="center" shrinkToFit="1"/>
    </xf>
    <xf numFmtId="38" fontId="27" fillId="0" borderId="110" xfId="49" applyFont="1" applyFill="1" applyBorder="1" applyAlignment="1">
      <alignment vertical="center"/>
    </xf>
    <xf numFmtId="0" fontId="8" fillId="0" borderId="23" xfId="0" applyFont="1" applyFill="1" applyBorder="1" applyAlignment="1">
      <alignment vertical="center" shrinkToFit="1"/>
    </xf>
    <xf numFmtId="0" fontId="8" fillId="0" borderId="111" xfId="0" applyFont="1" applyFill="1" applyBorder="1" applyAlignment="1">
      <alignment vertical="center" shrinkToFit="1"/>
    </xf>
    <xf numFmtId="0" fontId="8" fillId="0" borderId="112" xfId="0" applyFont="1" applyFill="1" applyBorder="1" applyAlignment="1">
      <alignment horizontal="center" vertical="center" shrinkToFit="1"/>
    </xf>
    <xf numFmtId="0" fontId="8" fillId="0" borderId="113" xfId="0" applyFont="1" applyFill="1" applyBorder="1" applyAlignment="1">
      <alignment horizontal="center" vertical="center" shrinkToFit="1"/>
    </xf>
    <xf numFmtId="0" fontId="8" fillId="0" borderId="114" xfId="0" applyFont="1" applyFill="1" applyBorder="1" applyAlignment="1">
      <alignment horizontal="center" vertical="center" shrinkToFit="1"/>
    </xf>
    <xf numFmtId="0" fontId="8" fillId="0" borderId="115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116" xfId="0" applyFont="1" applyFill="1" applyBorder="1" applyAlignment="1">
      <alignment vertical="center" shrinkToFit="1"/>
    </xf>
    <xf numFmtId="0" fontId="8" fillId="0" borderId="76" xfId="0" applyFont="1" applyFill="1" applyBorder="1" applyAlignment="1">
      <alignment shrinkToFit="1"/>
    </xf>
    <xf numFmtId="38" fontId="8" fillId="0" borderId="22" xfId="49" applyFont="1" applyFill="1" applyBorder="1" applyAlignment="1">
      <alignment vertical="center" shrinkToFit="1"/>
    </xf>
    <xf numFmtId="38" fontId="8" fillId="0" borderId="76" xfId="49" applyFont="1" applyFill="1" applyBorder="1" applyAlignment="1">
      <alignment vertical="center" shrinkToFit="1"/>
    </xf>
    <xf numFmtId="38" fontId="27" fillId="0" borderId="56" xfId="49" applyFont="1" applyFill="1" applyBorder="1" applyAlignment="1">
      <alignment vertical="center" shrinkToFit="1"/>
    </xf>
    <xf numFmtId="38" fontId="24" fillId="0" borderId="25" xfId="49" applyFont="1" applyFill="1" applyBorder="1" applyAlignment="1">
      <alignment vertical="center" shrinkToFit="1"/>
    </xf>
    <xf numFmtId="38" fontId="24" fillId="0" borderId="56" xfId="49" applyFont="1" applyFill="1" applyBorder="1" applyAlignment="1">
      <alignment vertical="center" shrinkToFit="1"/>
    </xf>
    <xf numFmtId="0" fontId="24" fillId="0" borderId="26" xfId="0" applyFont="1" applyFill="1" applyBorder="1" applyAlignment="1">
      <alignment vertical="center" shrinkToFit="1"/>
    </xf>
    <xf numFmtId="0" fontId="8" fillId="0" borderId="117" xfId="0" applyFont="1" applyFill="1" applyBorder="1" applyAlignment="1">
      <alignment horizontal="center" vertical="center" shrinkToFit="1"/>
    </xf>
    <xf numFmtId="0" fontId="8" fillId="0" borderId="118" xfId="0" applyFont="1" applyFill="1" applyBorder="1" applyAlignment="1">
      <alignment horizontal="center" vertical="center" shrinkToFit="1"/>
    </xf>
    <xf numFmtId="0" fontId="8" fillId="0" borderId="119" xfId="0" applyFont="1" applyFill="1" applyBorder="1" applyAlignment="1">
      <alignment horizontal="center" vertical="center" shrinkToFit="1"/>
    </xf>
    <xf numFmtId="0" fontId="8" fillId="0" borderId="120" xfId="0" applyFont="1" applyFill="1" applyBorder="1" applyAlignment="1">
      <alignment horizontal="center" vertical="center" shrinkToFit="1"/>
    </xf>
    <xf numFmtId="0" fontId="8" fillId="0" borderId="121" xfId="0" applyFont="1" applyFill="1" applyBorder="1" applyAlignment="1">
      <alignment horizontal="center" vertical="center" shrinkToFit="1"/>
    </xf>
    <xf numFmtId="0" fontId="8" fillId="0" borderId="122" xfId="0" applyFont="1" applyFill="1" applyBorder="1" applyAlignment="1">
      <alignment horizontal="center" vertical="center" shrinkToFit="1"/>
    </xf>
    <xf numFmtId="38" fontId="21" fillId="0" borderId="22" xfId="49" applyFont="1" applyFill="1" applyBorder="1" applyAlignment="1">
      <alignment vertical="center" shrinkToFit="1"/>
    </xf>
    <xf numFmtId="38" fontId="21" fillId="0" borderId="76" xfId="49" applyFont="1" applyFill="1" applyBorder="1" applyAlignment="1">
      <alignment vertical="center" shrinkToFit="1"/>
    </xf>
    <xf numFmtId="0" fontId="8" fillId="0" borderId="123" xfId="0" applyFont="1" applyFill="1" applyBorder="1" applyAlignment="1">
      <alignment horizontal="center" vertical="center" shrinkToFit="1"/>
    </xf>
    <xf numFmtId="0" fontId="8" fillId="0" borderId="124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125" xfId="0" applyFont="1" applyFill="1" applyBorder="1" applyAlignment="1">
      <alignment horizontal="center" vertical="center" shrinkToFit="1"/>
    </xf>
    <xf numFmtId="38" fontId="24" fillId="0" borderId="24" xfId="49" applyFont="1" applyFill="1" applyBorder="1" applyAlignment="1">
      <alignment vertical="center" shrinkToFit="1"/>
    </xf>
    <xf numFmtId="38" fontId="24" fillId="0" borderId="126" xfId="49" applyFont="1" applyFill="1" applyBorder="1" applyAlignment="1">
      <alignment vertical="center" shrinkToFit="1"/>
    </xf>
    <xf numFmtId="38" fontId="24" fillId="0" borderId="103" xfId="49" applyFont="1" applyFill="1" applyBorder="1" applyAlignment="1">
      <alignment vertical="center" shrinkToFit="1"/>
    </xf>
    <xf numFmtId="38" fontId="56" fillId="0" borderId="127" xfId="49" applyFont="1" applyFill="1" applyBorder="1" applyAlignment="1" applyProtection="1">
      <alignment horizontal="center" vertical="center" shrinkToFit="1"/>
      <protection locked="0"/>
    </xf>
    <xf numFmtId="38" fontId="56" fillId="0" borderId="128" xfId="49" applyFont="1" applyFill="1" applyBorder="1" applyAlignment="1" applyProtection="1">
      <alignment horizontal="center" vertical="center" shrinkToFit="1"/>
      <protection locked="0"/>
    </xf>
    <xf numFmtId="38" fontId="56" fillId="0" borderId="129" xfId="49" applyFont="1" applyFill="1" applyBorder="1" applyAlignment="1" applyProtection="1">
      <alignment horizontal="center" vertical="center" shrinkToFit="1"/>
      <protection locked="0"/>
    </xf>
    <xf numFmtId="38" fontId="56" fillId="0" borderId="130" xfId="49" applyFont="1" applyFill="1" applyBorder="1" applyAlignment="1" applyProtection="1">
      <alignment horizontal="center" vertical="center" shrinkToFit="1"/>
      <protection locked="0"/>
    </xf>
    <xf numFmtId="38" fontId="56" fillId="0" borderId="16" xfId="49" applyFont="1" applyFill="1" applyBorder="1" applyAlignment="1" applyProtection="1">
      <alignment horizontal="center" vertical="center" shrinkToFit="1"/>
      <protection locked="0"/>
    </xf>
    <xf numFmtId="38" fontId="56" fillId="0" borderId="131" xfId="49" applyFont="1" applyFill="1" applyBorder="1" applyAlignment="1" applyProtection="1">
      <alignment horizontal="center" vertical="center" shrinkToFit="1"/>
      <protection locked="0"/>
    </xf>
    <xf numFmtId="0" fontId="4" fillId="0" borderId="132" xfId="0" applyFont="1" applyFill="1" applyBorder="1" applyAlignment="1">
      <alignment horizontal="center" vertical="center" shrinkToFit="1"/>
    </xf>
    <xf numFmtId="0" fontId="4" fillId="0" borderId="133" xfId="0" applyFont="1" applyFill="1" applyBorder="1" applyAlignment="1">
      <alignment horizontal="center" vertical="center" shrinkToFit="1"/>
    </xf>
    <xf numFmtId="0" fontId="4" fillId="0" borderId="134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vertical="center"/>
    </xf>
    <xf numFmtId="0" fontId="43" fillId="0" borderId="127" xfId="0" applyFont="1" applyFill="1" applyBorder="1" applyAlignment="1" applyProtection="1">
      <alignment horizontal="center" vertical="center" shrinkToFit="1"/>
      <protection locked="0"/>
    </xf>
    <xf numFmtId="0" fontId="43" fillId="0" borderId="128" xfId="0" applyFont="1" applyFill="1" applyBorder="1" applyAlignment="1" applyProtection="1">
      <alignment horizontal="center" vertical="center" shrinkToFit="1"/>
      <protection locked="0"/>
    </xf>
    <xf numFmtId="0" fontId="43" fillId="0" borderId="129" xfId="0" applyFont="1" applyFill="1" applyBorder="1" applyAlignment="1" applyProtection="1">
      <alignment horizontal="center" vertical="center" shrinkToFit="1"/>
      <protection locked="0"/>
    </xf>
    <xf numFmtId="0" fontId="43" fillId="0" borderId="130" xfId="0" applyFont="1" applyFill="1" applyBorder="1" applyAlignment="1" applyProtection="1">
      <alignment horizontal="center" vertical="center" shrinkToFit="1"/>
      <protection locked="0"/>
    </xf>
    <xf numFmtId="0" fontId="43" fillId="0" borderId="16" xfId="0" applyFont="1" applyFill="1" applyBorder="1" applyAlignment="1" applyProtection="1">
      <alignment horizontal="center" vertical="center" shrinkToFit="1"/>
      <protection locked="0"/>
    </xf>
    <xf numFmtId="0" fontId="43" fillId="0" borderId="131" xfId="0" applyFont="1" applyFill="1" applyBorder="1" applyAlignment="1" applyProtection="1">
      <alignment horizontal="center" vertical="center" shrinkToFit="1"/>
      <protection locked="0"/>
    </xf>
    <xf numFmtId="0" fontId="8" fillId="0" borderId="135" xfId="0" applyFont="1" applyFill="1" applyBorder="1" applyAlignment="1">
      <alignment horizontal="center" vertical="center" shrinkToFit="1"/>
    </xf>
    <xf numFmtId="0" fontId="8" fillId="0" borderId="136" xfId="0" applyFont="1" applyFill="1" applyBorder="1" applyAlignment="1">
      <alignment horizontal="center" vertical="center" shrinkToFit="1"/>
    </xf>
    <xf numFmtId="38" fontId="24" fillId="0" borderId="50" xfId="49" applyFont="1" applyFill="1" applyBorder="1" applyAlignment="1">
      <alignment vertical="center" shrinkToFit="1"/>
    </xf>
    <xf numFmtId="0" fontId="20" fillId="0" borderId="132" xfId="0" applyFont="1" applyFill="1" applyBorder="1" applyAlignment="1">
      <alignment horizontal="center" vertical="center" shrinkToFit="1"/>
    </xf>
    <xf numFmtId="0" fontId="20" fillId="0" borderId="133" xfId="0" applyFont="1" applyFill="1" applyBorder="1" applyAlignment="1">
      <alignment horizontal="center" vertical="center" shrinkToFit="1"/>
    </xf>
    <xf numFmtId="0" fontId="20" fillId="0" borderId="134" xfId="0" applyFont="1" applyFill="1" applyBorder="1" applyAlignment="1">
      <alignment horizontal="center" vertical="center" shrinkToFit="1"/>
    </xf>
    <xf numFmtId="0" fontId="43" fillId="0" borderId="137" xfId="0" applyFont="1" applyFill="1" applyBorder="1" applyAlignment="1" applyProtection="1">
      <alignment horizontal="center" vertical="center" shrinkToFit="1"/>
      <protection locked="0"/>
    </xf>
    <xf numFmtId="0" fontId="43" fillId="0" borderId="15" xfId="0" applyFont="1" applyFill="1" applyBorder="1" applyAlignment="1" applyProtection="1">
      <alignment horizontal="center" vertical="center" shrinkToFit="1"/>
      <protection locked="0"/>
    </xf>
    <xf numFmtId="38" fontId="24" fillId="0" borderId="60" xfId="49" applyFont="1" applyFill="1" applyBorder="1" applyAlignment="1">
      <alignment vertical="center" shrinkToFit="1"/>
    </xf>
    <xf numFmtId="178" fontId="43" fillId="0" borderId="127" xfId="49" applyNumberFormat="1" applyFont="1" applyFill="1" applyBorder="1" applyAlignment="1" applyProtection="1">
      <alignment horizontal="center" vertical="center" shrinkToFit="1"/>
      <protection locked="0"/>
    </xf>
    <xf numFmtId="178" fontId="43" fillId="0" borderId="128" xfId="49" applyNumberFormat="1" applyFont="1" applyFill="1" applyBorder="1" applyAlignment="1" applyProtection="1">
      <alignment horizontal="center" vertical="center" shrinkToFit="1"/>
      <protection locked="0"/>
    </xf>
    <xf numFmtId="178" fontId="43" fillId="0" borderId="129" xfId="49" applyNumberFormat="1" applyFont="1" applyFill="1" applyBorder="1" applyAlignment="1" applyProtection="1">
      <alignment horizontal="center" vertical="center" shrinkToFit="1"/>
      <protection locked="0"/>
    </xf>
    <xf numFmtId="178" fontId="43" fillId="0" borderId="130" xfId="49" applyNumberFormat="1" applyFont="1" applyFill="1" applyBorder="1" applyAlignment="1" applyProtection="1">
      <alignment horizontal="center" vertical="center" shrinkToFit="1"/>
      <protection locked="0"/>
    </xf>
    <xf numFmtId="178" fontId="43" fillId="0" borderId="16" xfId="49" applyNumberFormat="1" applyFont="1" applyFill="1" applyBorder="1" applyAlignment="1" applyProtection="1">
      <alignment horizontal="center" vertical="center" shrinkToFit="1"/>
      <protection locked="0"/>
    </xf>
    <xf numFmtId="178" fontId="43" fillId="0" borderId="131" xfId="49" applyNumberFormat="1" applyFont="1" applyFill="1" applyBorder="1" applyAlignment="1" applyProtection="1">
      <alignment horizontal="center" vertical="center" shrinkToFit="1"/>
      <protection locked="0"/>
    </xf>
    <xf numFmtId="0" fontId="4" fillId="0" borderId="138" xfId="0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 shrinkToFit="1"/>
    </xf>
    <xf numFmtId="0" fontId="8" fillId="0" borderId="139" xfId="0" applyFont="1" applyFill="1" applyBorder="1" applyAlignment="1">
      <alignment horizontal="center" vertical="center" shrinkToFit="1"/>
    </xf>
    <xf numFmtId="0" fontId="8" fillId="0" borderId="140" xfId="0" applyFont="1" applyFill="1" applyBorder="1" applyAlignment="1">
      <alignment horizontal="center" vertical="center" shrinkToFit="1"/>
    </xf>
    <xf numFmtId="0" fontId="43" fillId="0" borderId="141" xfId="0" applyFont="1" applyFill="1" applyBorder="1" applyAlignment="1" applyProtection="1">
      <alignment horizontal="center" vertical="center" shrinkToFit="1"/>
      <protection locked="0"/>
    </xf>
    <xf numFmtId="0" fontId="43" fillId="0" borderId="142" xfId="0" applyFont="1" applyFill="1" applyBorder="1" applyAlignment="1" applyProtection="1">
      <alignment horizontal="center" vertical="center" shrinkToFit="1"/>
      <protection locked="0"/>
    </xf>
    <xf numFmtId="0" fontId="8" fillId="0" borderId="143" xfId="0" applyFont="1" applyFill="1" applyBorder="1" applyAlignment="1">
      <alignment horizontal="center" vertical="center" shrinkToFit="1"/>
    </xf>
    <xf numFmtId="0" fontId="8" fillId="0" borderId="10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textRotation="255" shrinkToFit="1"/>
    </xf>
    <xf numFmtId="0" fontId="8" fillId="0" borderId="22" xfId="0" applyFont="1" applyFill="1" applyBorder="1" applyAlignment="1">
      <alignment horizontal="center" vertical="center" textRotation="255" shrinkToFit="1"/>
    </xf>
    <xf numFmtId="0" fontId="53" fillId="0" borderId="49" xfId="0" applyFont="1" applyFill="1" applyBorder="1" applyAlignment="1">
      <alignment horizontal="center" vertical="center" wrapText="1" shrinkToFit="1"/>
    </xf>
    <xf numFmtId="0" fontId="53" fillId="0" borderId="108" xfId="0" applyFont="1" applyFill="1" applyBorder="1" applyAlignment="1">
      <alignment horizontal="center" vertical="center" wrapText="1" shrinkToFit="1"/>
    </xf>
    <xf numFmtId="0" fontId="8" fillId="0" borderId="144" xfId="0" applyFont="1" applyFill="1" applyBorder="1" applyAlignment="1">
      <alignment horizontal="center" vertical="center" textRotation="255" shrinkToFit="1"/>
    </xf>
    <xf numFmtId="0" fontId="8" fillId="0" borderId="143" xfId="0" applyFont="1" applyFill="1" applyBorder="1" applyAlignment="1">
      <alignment horizontal="center" vertical="center" textRotation="255" shrinkToFit="1"/>
    </xf>
    <xf numFmtId="38" fontId="35" fillId="0" borderId="42" xfId="49" applyFont="1" applyFill="1" applyBorder="1" applyAlignment="1">
      <alignment vertical="center" shrinkToFit="1"/>
    </xf>
    <xf numFmtId="38" fontId="35" fillId="0" borderId="104" xfId="49" applyFont="1" applyFill="1" applyBorder="1" applyAlignment="1">
      <alignment vertical="center" shrinkToFit="1"/>
    </xf>
    <xf numFmtId="38" fontId="38" fillId="0" borderId="50" xfId="49" applyFont="1" applyFill="1" applyBorder="1" applyAlignment="1">
      <alignment horizontal="center" vertical="center" shrinkToFit="1"/>
    </xf>
    <xf numFmtId="38" fontId="38" fillId="0" borderId="103" xfId="49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38" fontId="33" fillId="0" borderId="42" xfId="49" applyFont="1" applyFill="1" applyBorder="1" applyAlignment="1">
      <alignment vertical="center" shrinkToFit="1"/>
    </xf>
    <xf numFmtId="38" fontId="33" fillId="0" borderId="104" xfId="49" applyFont="1" applyFill="1" applyBorder="1" applyAlignment="1">
      <alignment vertical="center" shrinkToFit="1"/>
    </xf>
    <xf numFmtId="38" fontId="38" fillId="0" borderId="25" xfId="49" applyFont="1" applyFill="1" applyBorder="1" applyAlignment="1">
      <alignment horizontal="center" vertical="center" shrinkToFit="1"/>
    </xf>
    <xf numFmtId="38" fontId="38" fillId="0" borderId="25" xfId="49" applyFont="1" applyFill="1" applyBorder="1" applyAlignment="1">
      <alignment horizontal="center" vertical="center"/>
    </xf>
    <xf numFmtId="38" fontId="38" fillId="0" borderId="103" xfId="49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38" fontId="38" fillId="0" borderId="26" xfId="49" applyFont="1" applyFill="1" applyBorder="1" applyAlignment="1">
      <alignment horizontal="center" vertical="center" shrinkToFit="1"/>
    </xf>
    <xf numFmtId="38" fontId="38" fillId="0" borderId="109" xfId="49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38" fontId="38" fillId="0" borderId="26" xfId="49" applyFont="1" applyFill="1" applyBorder="1" applyAlignment="1">
      <alignment horizontal="right" vertical="center" shrinkToFit="1"/>
    </xf>
    <xf numFmtId="38" fontId="38" fillId="0" borderId="109" xfId="49" applyFont="1" applyFill="1" applyBorder="1" applyAlignment="1">
      <alignment horizontal="right" vertical="center" shrinkToFit="1"/>
    </xf>
    <xf numFmtId="38" fontId="37" fillId="0" borderId="50" xfId="49" applyFont="1" applyFill="1" applyBorder="1" applyAlignment="1">
      <alignment horizontal="right" vertical="center" shrinkToFit="1"/>
    </xf>
    <xf numFmtId="38" fontId="37" fillId="0" borderId="103" xfId="49" applyFont="1" applyFill="1" applyBorder="1" applyAlignment="1">
      <alignment horizontal="right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45" xfId="0" applyFont="1" applyFill="1" applyBorder="1" applyAlignment="1">
      <alignment horizontal="center" vertical="center" shrinkToFit="1"/>
    </xf>
    <xf numFmtId="38" fontId="107" fillId="0" borderId="50" xfId="49" applyFont="1" applyFill="1" applyBorder="1" applyAlignment="1">
      <alignment vertical="center" shrinkToFit="1"/>
    </xf>
    <xf numFmtId="38" fontId="107" fillId="0" borderId="56" xfId="49" applyFont="1" applyFill="1" applyBorder="1" applyAlignment="1">
      <alignment vertical="center" shrinkToFit="1"/>
    </xf>
    <xf numFmtId="0" fontId="8" fillId="0" borderId="132" xfId="0" applyFont="1" applyFill="1" applyBorder="1" applyAlignment="1">
      <alignment horizontal="center" vertical="center" shrinkToFit="1"/>
    </xf>
    <xf numFmtId="0" fontId="8" fillId="0" borderId="133" xfId="0" applyFont="1" applyFill="1" applyBorder="1" applyAlignment="1">
      <alignment horizontal="center" vertical="center" shrinkToFit="1"/>
    </xf>
    <xf numFmtId="0" fontId="8" fillId="0" borderId="134" xfId="0" applyFont="1" applyFill="1" applyBorder="1" applyAlignment="1">
      <alignment horizontal="center" vertical="center" shrinkToFit="1"/>
    </xf>
    <xf numFmtId="38" fontId="38" fillId="0" borderId="25" xfId="49" applyFont="1" applyFill="1" applyBorder="1" applyAlignment="1">
      <alignment vertical="center" shrinkToFit="1"/>
    </xf>
    <xf numFmtId="38" fontId="38" fillId="0" borderId="56" xfId="49" applyFont="1" applyFill="1" applyBorder="1" applyAlignment="1">
      <alignment vertical="center" shrinkToFit="1"/>
    </xf>
    <xf numFmtId="0" fontId="8" fillId="0" borderId="146" xfId="0" applyFont="1" applyFill="1" applyBorder="1" applyAlignment="1">
      <alignment horizontal="center" vertical="center" shrinkToFit="1"/>
    </xf>
    <xf numFmtId="0" fontId="8" fillId="0" borderId="147" xfId="0" applyFont="1" applyFill="1" applyBorder="1" applyAlignment="1">
      <alignment horizontal="center" vertical="center" shrinkToFit="1"/>
    </xf>
    <xf numFmtId="0" fontId="8" fillId="0" borderId="148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/>
    </xf>
    <xf numFmtId="38" fontId="37" fillId="0" borderId="24" xfId="49" applyFont="1" applyFill="1" applyBorder="1" applyAlignment="1">
      <alignment vertical="center" shrinkToFit="1"/>
    </xf>
    <xf numFmtId="38" fontId="37" fillId="0" borderId="85" xfId="49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 textRotation="255"/>
    </xf>
    <xf numFmtId="0" fontId="4" fillId="0" borderId="14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3" fillId="0" borderId="84" xfId="0" applyFont="1" applyFill="1" applyBorder="1" applyAlignment="1" applyProtection="1">
      <alignment horizontal="center" vertical="center" shrinkToFit="1"/>
      <protection locked="0"/>
    </xf>
    <xf numFmtId="0" fontId="43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>
      <alignment horizontal="center" vertical="center" textRotation="255"/>
    </xf>
    <xf numFmtId="38" fontId="38" fillId="0" borderId="60" xfId="49" applyFont="1" applyFill="1" applyBorder="1" applyAlignment="1">
      <alignment horizontal="center" vertical="center" shrinkToFit="1"/>
    </xf>
    <xf numFmtId="38" fontId="38" fillId="0" borderId="126" xfId="49" applyFont="1" applyFill="1" applyBorder="1" applyAlignment="1">
      <alignment horizontal="center" vertical="center" shrinkToFit="1"/>
    </xf>
    <xf numFmtId="0" fontId="8" fillId="0" borderId="149" xfId="0" applyFont="1" applyFill="1" applyBorder="1" applyAlignment="1">
      <alignment horizontal="center" vertical="center" shrinkToFit="1"/>
    </xf>
    <xf numFmtId="0" fontId="8" fillId="0" borderId="150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51" xfId="0" applyFont="1" applyFill="1" applyBorder="1" applyAlignment="1">
      <alignment horizontal="center" vertical="center" shrinkToFit="1"/>
    </xf>
    <xf numFmtId="0" fontId="8" fillId="0" borderId="152" xfId="0" applyFont="1" applyFill="1" applyBorder="1" applyAlignment="1">
      <alignment horizontal="center" vertical="center" shrinkToFit="1"/>
    </xf>
    <xf numFmtId="0" fontId="8" fillId="0" borderId="144" xfId="0" applyFont="1" applyFill="1" applyBorder="1" applyAlignment="1">
      <alignment horizontal="center" vertical="center" textRotation="255"/>
    </xf>
    <xf numFmtId="0" fontId="8" fillId="0" borderId="143" xfId="0" applyFont="1" applyFill="1" applyBorder="1" applyAlignment="1">
      <alignment horizontal="center" vertical="center" textRotation="255"/>
    </xf>
    <xf numFmtId="38" fontId="37" fillId="0" borderId="25" xfId="49" applyFont="1" applyFill="1" applyBorder="1" applyAlignment="1">
      <alignment vertical="center" shrinkToFit="1"/>
    </xf>
    <xf numFmtId="38" fontId="37" fillId="0" borderId="56" xfId="49" applyFont="1" applyFill="1" applyBorder="1" applyAlignment="1">
      <alignment vertical="center" shrinkToFit="1"/>
    </xf>
    <xf numFmtId="0" fontId="8" fillId="0" borderId="153" xfId="0" applyFont="1" applyFill="1" applyBorder="1" applyAlignment="1">
      <alignment horizontal="center" vertical="center" shrinkToFit="1"/>
    </xf>
    <xf numFmtId="0" fontId="8" fillId="0" borderId="154" xfId="0" applyFont="1" applyFill="1" applyBorder="1" applyAlignment="1">
      <alignment horizontal="center" vertical="center" shrinkToFit="1"/>
    </xf>
    <xf numFmtId="0" fontId="8" fillId="0" borderId="155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156" xfId="0" applyFont="1" applyFill="1" applyBorder="1" applyAlignment="1">
      <alignment horizontal="center" vertical="center" shrinkToFit="1"/>
    </xf>
    <xf numFmtId="0" fontId="8" fillId="0" borderId="157" xfId="0" applyFont="1" applyFill="1" applyBorder="1" applyAlignment="1">
      <alignment horizontal="center" vertical="center" shrinkToFit="1"/>
    </xf>
    <xf numFmtId="0" fontId="8" fillId="0" borderId="158" xfId="0" applyFont="1" applyFill="1" applyBorder="1" applyAlignment="1">
      <alignment horizontal="center" vertical="center" shrinkToFit="1"/>
    </xf>
    <xf numFmtId="0" fontId="8" fillId="0" borderId="159" xfId="0" applyFont="1" applyFill="1" applyBorder="1" applyAlignment="1">
      <alignment horizontal="center" vertical="center" shrinkToFit="1"/>
    </xf>
    <xf numFmtId="0" fontId="8" fillId="0" borderId="160" xfId="0" applyFont="1" applyFill="1" applyBorder="1" applyAlignment="1">
      <alignment horizontal="center" vertical="center" textRotation="255" shrinkToFit="1"/>
    </xf>
    <xf numFmtId="0" fontId="8" fillId="0" borderId="161" xfId="0" applyFont="1" applyFill="1" applyBorder="1" applyAlignment="1">
      <alignment horizontal="center" vertical="center" textRotation="255" shrinkToFit="1"/>
    </xf>
    <xf numFmtId="0" fontId="8" fillId="0" borderId="107" xfId="0" applyFont="1" applyFill="1" applyBorder="1" applyAlignment="1">
      <alignment horizontal="center" vertical="center" textRotation="255" shrinkToFit="1"/>
    </xf>
    <xf numFmtId="38" fontId="33" fillId="0" borderId="95" xfId="49" applyFont="1" applyFill="1" applyBorder="1" applyAlignment="1">
      <alignment vertical="center" shrinkToFit="1"/>
    </xf>
    <xf numFmtId="38" fontId="33" fillId="0" borderId="162" xfId="49" applyFont="1" applyFill="1" applyBorder="1" applyAlignment="1">
      <alignment vertical="center" shrinkToFit="1"/>
    </xf>
    <xf numFmtId="38" fontId="33" fillId="0" borderId="0" xfId="0" applyNumberFormat="1" applyFont="1" applyFill="1" applyBorder="1" applyAlignment="1">
      <alignment vertical="center" shrinkToFit="1"/>
    </xf>
    <xf numFmtId="0" fontId="13" fillId="0" borderId="157" xfId="0" applyFont="1" applyFill="1" applyBorder="1" applyAlignment="1">
      <alignment horizontal="center" vertical="center"/>
    </xf>
    <xf numFmtId="0" fontId="13" fillId="0" borderId="163" xfId="0" applyFont="1" applyFill="1" applyBorder="1" applyAlignment="1">
      <alignment horizontal="center" vertical="center"/>
    </xf>
    <xf numFmtId="38" fontId="34" fillId="0" borderId="50" xfId="49" applyFont="1" applyFill="1" applyBorder="1" applyAlignment="1">
      <alignment horizontal="center" vertical="center" shrinkToFit="1"/>
    </xf>
    <xf numFmtId="38" fontId="34" fillId="0" borderId="103" xfId="49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38" fontId="34" fillId="0" borderId="25" xfId="49" applyFont="1" applyFill="1" applyBorder="1" applyAlignment="1">
      <alignment horizontal="center" vertical="center" shrinkToFit="1"/>
    </xf>
    <xf numFmtId="0" fontId="111" fillId="0" borderId="22" xfId="0" applyFont="1" applyFill="1" applyBorder="1" applyAlignment="1">
      <alignment horizontal="left" vertical="center" shrinkToFit="1"/>
    </xf>
    <xf numFmtId="0" fontId="111" fillId="0" borderId="76" xfId="0" applyFont="1" applyFill="1" applyBorder="1" applyAlignment="1">
      <alignment horizontal="left" vertical="center" shrinkToFit="1"/>
    </xf>
    <xf numFmtId="38" fontId="2" fillId="0" borderId="31" xfId="49" applyFont="1" applyFill="1" applyBorder="1" applyAlignment="1">
      <alignment horizontal="center" vertical="center" shrinkToFit="1"/>
    </xf>
    <xf numFmtId="38" fontId="2" fillId="0" borderId="164" xfId="49" applyFont="1" applyFill="1" applyBorder="1" applyAlignment="1">
      <alignment horizontal="center" vertical="center" shrinkToFit="1"/>
    </xf>
    <xf numFmtId="38" fontId="34" fillId="0" borderId="24" xfId="49" applyFont="1" applyFill="1" applyBorder="1" applyAlignment="1">
      <alignment horizontal="center" vertical="center" shrinkToFit="1"/>
    </xf>
    <xf numFmtId="38" fontId="34" fillId="0" borderId="126" xfId="49" applyFont="1" applyFill="1" applyBorder="1" applyAlignment="1">
      <alignment horizontal="center" vertical="center" shrinkToFit="1"/>
    </xf>
    <xf numFmtId="38" fontId="37" fillId="0" borderId="50" xfId="49" applyFont="1" applyFill="1" applyBorder="1" applyAlignment="1">
      <alignment vertical="center" shrinkToFit="1"/>
    </xf>
    <xf numFmtId="0" fontId="8" fillId="0" borderId="165" xfId="0" applyFont="1" applyFill="1" applyBorder="1" applyAlignment="1">
      <alignment vertical="center" shrinkToFit="1"/>
    </xf>
    <xf numFmtId="0" fontId="37" fillId="0" borderId="29" xfId="0" applyFont="1" applyFill="1" applyBorder="1" applyAlignment="1">
      <alignment vertical="center" shrinkToFit="1"/>
    </xf>
    <xf numFmtId="0" fontId="37" fillId="0" borderId="166" xfId="0" applyFont="1" applyFill="1" applyBorder="1" applyAlignment="1">
      <alignment vertical="center" shrinkToFit="1"/>
    </xf>
    <xf numFmtId="0" fontId="8" fillId="0" borderId="89" xfId="0" applyFont="1" applyFill="1" applyBorder="1" applyAlignment="1">
      <alignment horizontal="center" vertical="center" shrinkToFit="1"/>
    </xf>
    <xf numFmtId="0" fontId="8" fillId="0" borderId="167" xfId="0" applyFont="1" applyFill="1" applyBorder="1" applyAlignment="1">
      <alignment horizontal="center" vertical="center" shrinkToFit="1"/>
    </xf>
    <xf numFmtId="0" fontId="13" fillId="0" borderId="159" xfId="0" applyFont="1" applyFill="1" applyBorder="1" applyAlignment="1">
      <alignment horizontal="center" vertical="center"/>
    </xf>
    <xf numFmtId="0" fontId="13" fillId="0" borderId="168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 shrinkToFit="1"/>
    </xf>
    <xf numFmtId="0" fontId="38" fillId="0" borderId="22" xfId="0" applyFont="1" applyFill="1" applyBorder="1" applyAlignment="1">
      <alignment vertical="center" shrinkToFit="1"/>
    </xf>
    <xf numFmtId="0" fontId="38" fillId="0" borderId="76" xfId="0" applyFont="1" applyFill="1" applyBorder="1" applyAlignment="1">
      <alignment vertical="center" shrinkToFit="1"/>
    </xf>
    <xf numFmtId="38" fontId="37" fillId="0" borderId="37" xfId="49" applyFont="1" applyFill="1" applyBorder="1" applyAlignment="1">
      <alignment vertical="center" shrinkToFit="1"/>
    </xf>
    <xf numFmtId="38" fontId="37" fillId="0" borderId="169" xfId="49" applyFont="1" applyFill="1" applyBorder="1" applyAlignment="1">
      <alignment vertical="center" shrinkToFit="1"/>
    </xf>
    <xf numFmtId="38" fontId="38" fillId="0" borderId="50" xfId="49" applyFont="1" applyFill="1" applyBorder="1" applyAlignment="1">
      <alignment vertical="center" shrinkToFit="1"/>
    </xf>
    <xf numFmtId="38" fontId="38" fillId="0" borderId="96" xfId="49" applyFont="1" applyFill="1" applyBorder="1" applyAlignment="1">
      <alignment vertical="center" shrinkToFit="1"/>
    </xf>
    <xf numFmtId="0" fontId="8" fillId="0" borderId="170" xfId="0" applyFont="1" applyFill="1" applyBorder="1" applyAlignment="1">
      <alignment horizontal="left" vertical="center" shrinkToFit="1"/>
    </xf>
    <xf numFmtId="0" fontId="8" fillId="0" borderId="61" xfId="0" applyFont="1" applyFill="1" applyBorder="1" applyAlignment="1">
      <alignment horizontal="left" vertical="center" shrinkToFit="1"/>
    </xf>
    <xf numFmtId="0" fontId="8" fillId="0" borderId="92" xfId="0" applyFont="1" applyFill="1" applyBorder="1" applyAlignment="1">
      <alignment horizontal="left" vertical="center" shrinkToFit="1"/>
    </xf>
    <xf numFmtId="0" fontId="8" fillId="0" borderId="108" xfId="0" applyFont="1" applyFill="1" applyBorder="1" applyAlignment="1">
      <alignment horizontal="center" vertical="center" shrinkToFit="1"/>
    </xf>
    <xf numFmtId="38" fontId="38" fillId="0" borderId="49" xfId="49" applyFont="1" applyFill="1" applyBorder="1" applyAlignment="1">
      <alignment horizontal="right" vertical="center" shrinkToFit="1"/>
    </xf>
    <xf numFmtId="38" fontId="38" fillId="0" borderId="92" xfId="49" applyFont="1" applyFill="1" applyBorder="1" applyAlignment="1">
      <alignment horizontal="right" vertical="center" shrinkToFit="1"/>
    </xf>
    <xf numFmtId="0" fontId="21" fillId="0" borderId="21" xfId="0" applyFont="1" applyFill="1" applyBorder="1" applyAlignment="1">
      <alignment vertical="center" shrinkToFit="1"/>
    </xf>
    <xf numFmtId="0" fontId="38" fillId="0" borderId="21" xfId="0" applyFont="1" applyFill="1" applyBorder="1" applyAlignment="1">
      <alignment vertical="center" shrinkToFit="1"/>
    </xf>
    <xf numFmtId="0" fontId="38" fillId="0" borderId="116" xfId="0" applyFont="1" applyFill="1" applyBorder="1" applyAlignment="1">
      <alignment vertical="center" shrinkToFit="1"/>
    </xf>
    <xf numFmtId="38" fontId="34" fillId="0" borderId="59" xfId="49" applyFont="1" applyFill="1" applyBorder="1" applyAlignment="1">
      <alignment horizontal="center" vertical="center" shrinkToFit="1"/>
    </xf>
    <xf numFmtId="38" fontId="34" fillId="0" borderId="63" xfId="49" applyFont="1" applyFill="1" applyBorder="1" applyAlignment="1">
      <alignment horizontal="center" vertical="center" shrinkToFit="1"/>
    </xf>
    <xf numFmtId="38" fontId="0" fillId="0" borderId="37" xfId="49" applyFont="1" applyFill="1" applyBorder="1" applyAlignment="1">
      <alignment horizontal="center" vertical="center" shrinkToFit="1"/>
    </xf>
    <xf numFmtId="38" fontId="0" fillId="0" borderId="171" xfId="49" applyFont="1" applyFill="1" applyBorder="1" applyAlignment="1">
      <alignment horizontal="center" vertical="center" shrinkToFit="1"/>
    </xf>
    <xf numFmtId="38" fontId="2" fillId="0" borderId="24" xfId="49" applyFont="1" applyFill="1" applyBorder="1" applyAlignment="1">
      <alignment horizontal="center" vertical="center" shrinkToFit="1"/>
    </xf>
    <xf numFmtId="38" fontId="2" fillId="0" borderId="126" xfId="49" applyFont="1" applyFill="1" applyBorder="1" applyAlignment="1">
      <alignment horizontal="center" vertical="center" shrinkToFit="1"/>
    </xf>
    <xf numFmtId="38" fontId="38" fillId="0" borderId="170" xfId="49" applyFont="1" applyFill="1" applyBorder="1" applyAlignment="1">
      <alignment horizontal="right" vertical="center" shrinkToFit="1"/>
    </xf>
    <xf numFmtId="38" fontId="2" fillId="0" borderId="25" xfId="49" applyFont="1" applyFill="1" applyBorder="1" applyAlignment="1">
      <alignment horizontal="center" vertical="center" shrinkToFit="1"/>
    </xf>
    <xf numFmtId="38" fontId="2" fillId="0" borderId="103" xfId="49" applyFont="1" applyFill="1" applyBorder="1" applyAlignment="1">
      <alignment horizontal="center" vertical="center" shrinkToFit="1"/>
    </xf>
    <xf numFmtId="38" fontId="112" fillId="0" borderId="31" xfId="49" applyFont="1" applyFill="1" applyBorder="1" applyAlignment="1">
      <alignment horizontal="center" vertical="center" shrinkToFit="1"/>
    </xf>
    <xf numFmtId="38" fontId="112" fillId="0" borderId="164" xfId="49" applyFont="1" applyFill="1" applyBorder="1" applyAlignment="1">
      <alignment horizontal="center" vertical="center" shrinkToFit="1"/>
    </xf>
    <xf numFmtId="38" fontId="113" fillId="0" borderId="32" xfId="49" applyFont="1" applyFill="1" applyBorder="1" applyAlignment="1">
      <alignment horizontal="center" vertical="center" shrinkToFit="1"/>
    </xf>
    <xf numFmtId="38" fontId="113" fillId="0" borderId="172" xfId="49" applyFont="1" applyFill="1" applyBorder="1" applyAlignment="1">
      <alignment horizontal="center" vertical="center" shrinkToFit="1"/>
    </xf>
    <xf numFmtId="38" fontId="2" fillId="0" borderId="50" xfId="49" applyFont="1" applyFill="1" applyBorder="1" applyAlignment="1">
      <alignment horizontal="center" vertical="center" shrinkToFit="1"/>
    </xf>
    <xf numFmtId="38" fontId="2" fillId="0" borderId="173" xfId="49" applyFont="1" applyFill="1" applyBorder="1" applyAlignment="1">
      <alignment horizontal="center" vertical="center" shrinkToFit="1"/>
    </xf>
    <xf numFmtId="38" fontId="34" fillId="0" borderId="50" xfId="49" applyFont="1" applyFill="1" applyBorder="1" applyAlignment="1">
      <alignment vertical="center" shrinkToFit="1"/>
    </xf>
    <xf numFmtId="38" fontId="34" fillId="0" borderId="56" xfId="49" applyFont="1" applyFill="1" applyBorder="1" applyAlignment="1">
      <alignment vertical="center" shrinkToFit="1"/>
    </xf>
    <xf numFmtId="38" fontId="34" fillId="0" borderId="60" xfId="49" applyFont="1" applyFill="1" applyBorder="1" applyAlignment="1">
      <alignment horizontal="center" vertical="center" shrinkToFit="1"/>
    </xf>
    <xf numFmtId="38" fontId="2" fillId="0" borderId="97" xfId="49" applyFont="1" applyFill="1" applyBorder="1" applyAlignment="1">
      <alignment horizontal="center" vertical="center" shrinkToFit="1"/>
    </xf>
    <xf numFmtId="38" fontId="2" fillId="0" borderId="172" xfId="49" applyFont="1" applyFill="1" applyBorder="1" applyAlignment="1">
      <alignment horizontal="center" vertical="center" shrinkToFit="1"/>
    </xf>
    <xf numFmtId="38" fontId="2" fillId="0" borderId="37" xfId="49" applyFont="1" applyFill="1" applyBorder="1" applyAlignment="1">
      <alignment horizontal="center" vertical="center" shrinkToFit="1"/>
    </xf>
    <xf numFmtId="38" fontId="2" fillId="0" borderId="171" xfId="49" applyFont="1" applyFill="1" applyBorder="1" applyAlignment="1">
      <alignment horizontal="center" vertical="center" shrinkToFit="1"/>
    </xf>
    <xf numFmtId="38" fontId="33" fillId="0" borderId="33" xfId="49" applyFont="1" applyFill="1" applyBorder="1" applyAlignment="1">
      <alignment horizontal="center" vertical="center" shrinkToFit="1"/>
    </xf>
    <xf numFmtId="38" fontId="33" fillId="0" borderId="174" xfId="49" applyFont="1" applyFill="1" applyBorder="1" applyAlignment="1">
      <alignment horizontal="center" vertical="center" shrinkToFit="1"/>
    </xf>
    <xf numFmtId="38" fontId="32" fillId="0" borderId="88" xfId="0" applyNumberFormat="1" applyFont="1" applyFill="1" applyBorder="1" applyAlignment="1">
      <alignment vertical="center" shrinkToFit="1"/>
    </xf>
    <xf numFmtId="38" fontId="32" fillId="0" borderId="104" xfId="0" applyNumberFormat="1" applyFont="1" applyFill="1" applyBorder="1" applyAlignment="1">
      <alignment vertical="center" shrinkToFit="1"/>
    </xf>
    <xf numFmtId="38" fontId="33" fillId="0" borderId="33" xfId="49" applyFont="1" applyFill="1" applyBorder="1" applyAlignment="1">
      <alignment vertical="center" shrinkToFit="1"/>
    </xf>
    <xf numFmtId="38" fontId="33" fillId="0" borderId="174" xfId="49" applyFont="1" applyFill="1" applyBorder="1" applyAlignment="1">
      <alignment vertical="center" shrinkToFit="1"/>
    </xf>
    <xf numFmtId="38" fontId="37" fillId="0" borderId="170" xfId="49" applyFont="1" applyFill="1" applyBorder="1" applyAlignment="1">
      <alignment horizontal="right" vertical="center" shrinkToFit="1"/>
    </xf>
    <xf numFmtId="38" fontId="37" fillId="0" borderId="92" xfId="49" applyFont="1" applyFill="1" applyBorder="1" applyAlignment="1">
      <alignment horizontal="right" vertical="center" shrinkToFit="1"/>
    </xf>
    <xf numFmtId="38" fontId="34" fillId="0" borderId="56" xfId="49" applyFont="1" applyFill="1" applyBorder="1" applyAlignment="1">
      <alignment horizontal="center" vertical="center" shrinkToFit="1"/>
    </xf>
    <xf numFmtId="38" fontId="2" fillId="0" borderId="32" xfId="49" applyFont="1" applyFill="1" applyBorder="1" applyAlignment="1">
      <alignment horizontal="center" vertical="center" shrinkToFit="1"/>
    </xf>
    <xf numFmtId="0" fontId="46" fillId="0" borderId="175" xfId="0" applyFont="1" applyFill="1" applyBorder="1" applyAlignment="1">
      <alignment horizontal="center" vertical="center" shrinkToFit="1"/>
    </xf>
    <xf numFmtId="0" fontId="46" fillId="0" borderId="176" xfId="0" applyFont="1" applyFill="1" applyBorder="1" applyAlignment="1">
      <alignment horizontal="center" vertical="center" shrinkToFit="1"/>
    </xf>
    <xf numFmtId="0" fontId="21" fillId="0" borderId="76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166" xfId="0" applyFont="1" applyFill="1" applyBorder="1" applyAlignment="1">
      <alignment vertical="center" shrinkToFit="1"/>
    </xf>
    <xf numFmtId="38" fontId="37" fillId="0" borderId="31" xfId="49" applyFont="1" applyFill="1" applyBorder="1" applyAlignment="1">
      <alignment vertical="center" shrinkToFit="1"/>
    </xf>
    <xf numFmtId="38" fontId="37" fillId="0" borderId="96" xfId="49" applyFont="1" applyFill="1" applyBorder="1" applyAlignment="1">
      <alignment vertical="center" shrinkToFit="1"/>
    </xf>
    <xf numFmtId="38" fontId="54" fillId="0" borderId="88" xfId="0" applyNumberFormat="1" applyFont="1" applyFill="1" applyBorder="1" applyAlignment="1">
      <alignment horizontal="center" vertical="center" shrinkToFit="1"/>
    </xf>
    <xf numFmtId="38" fontId="54" fillId="0" borderId="104" xfId="0" applyNumberFormat="1" applyFont="1" applyFill="1" applyBorder="1" applyAlignment="1">
      <alignment horizontal="center" vertical="center" shrinkToFit="1"/>
    </xf>
    <xf numFmtId="38" fontId="37" fillId="0" borderId="60" xfId="49" applyFont="1" applyFill="1" applyBorder="1" applyAlignment="1">
      <alignment horizontal="center" vertical="center" shrinkToFit="1"/>
    </xf>
    <xf numFmtId="38" fontId="37" fillId="0" borderId="126" xfId="49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4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textRotation="255" shrinkToFit="1"/>
    </xf>
    <xf numFmtId="0" fontId="8" fillId="0" borderId="177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8" fillId="0" borderId="178" xfId="0" applyFont="1" applyFill="1" applyBorder="1" applyAlignment="1">
      <alignment horizontal="center" vertical="center" textRotation="255" shrinkToFit="1"/>
    </xf>
    <xf numFmtId="0" fontId="8" fillId="0" borderId="179" xfId="0" applyFont="1" applyFill="1" applyBorder="1" applyAlignment="1">
      <alignment horizontal="center" vertical="center" textRotation="255" shrinkToFit="1"/>
    </xf>
    <xf numFmtId="0" fontId="8" fillId="0" borderId="180" xfId="0" applyFont="1" applyFill="1" applyBorder="1" applyAlignment="1">
      <alignment horizontal="center" vertical="center" textRotation="255" shrinkToFit="1"/>
    </xf>
    <xf numFmtId="0" fontId="8" fillId="0" borderId="181" xfId="0" applyFont="1" applyFill="1" applyBorder="1" applyAlignment="1">
      <alignment horizontal="center" vertical="center" textRotation="255" shrinkToFit="1"/>
    </xf>
    <xf numFmtId="0" fontId="8" fillId="0" borderId="182" xfId="0" applyFont="1" applyFill="1" applyBorder="1" applyAlignment="1">
      <alignment horizontal="center" vertical="center" textRotation="255" shrinkToFit="1"/>
    </xf>
    <xf numFmtId="0" fontId="8" fillId="0" borderId="183" xfId="0" applyFont="1" applyFill="1" applyBorder="1" applyAlignment="1">
      <alignment horizontal="center" vertical="center" textRotation="255" shrinkToFit="1"/>
    </xf>
    <xf numFmtId="177" fontId="8" fillId="0" borderId="16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shrinkToFit="1"/>
    </xf>
    <xf numFmtId="0" fontId="8" fillId="0" borderId="76" xfId="0" applyFont="1" applyFill="1" applyBorder="1" applyAlignment="1">
      <alignment horizontal="left" vertical="center" shrinkToFit="1"/>
    </xf>
    <xf numFmtId="38" fontId="19" fillId="0" borderId="40" xfId="49" applyFont="1" applyFill="1" applyBorder="1" applyAlignment="1" applyProtection="1">
      <alignment vertical="center"/>
      <protection locked="0"/>
    </xf>
    <xf numFmtId="38" fontId="100" fillId="0" borderId="184" xfId="49" applyFont="1" applyFill="1" applyBorder="1" applyAlignment="1" applyProtection="1">
      <alignment vertical="center"/>
      <protection locked="0"/>
    </xf>
    <xf numFmtId="38" fontId="100" fillId="0" borderId="79" xfId="49" applyFont="1" applyFill="1" applyBorder="1" applyAlignment="1" applyProtection="1">
      <alignment vertical="center"/>
      <protection locked="0"/>
    </xf>
    <xf numFmtId="38" fontId="100" fillId="0" borderId="185" xfId="49" applyFont="1" applyFill="1" applyBorder="1" applyAlignment="1" applyProtection="1">
      <alignment vertical="center"/>
      <protection locked="0"/>
    </xf>
    <xf numFmtId="38" fontId="37" fillId="0" borderId="49" xfId="49" applyFont="1" applyFill="1" applyBorder="1" applyAlignment="1">
      <alignment vertical="center"/>
    </xf>
    <xf numFmtId="38" fontId="37" fillId="0" borderId="25" xfId="49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 shrinkToFit="1"/>
    </xf>
    <xf numFmtId="0" fontId="8" fillId="0" borderId="111" xfId="0" applyFont="1" applyFill="1" applyBorder="1" applyAlignment="1">
      <alignment horizontal="left" vertical="center" shrinkToFit="1"/>
    </xf>
    <xf numFmtId="38" fontId="37" fillId="0" borderId="50" xfId="49" applyFont="1" applyFill="1" applyBorder="1" applyAlignment="1">
      <alignment vertical="center"/>
    </xf>
    <xf numFmtId="0" fontId="37" fillId="0" borderId="22" xfId="0" applyFont="1" applyFill="1" applyBorder="1" applyAlignment="1">
      <alignment horizontal="left" vertical="center" shrinkToFit="1"/>
    </xf>
    <xf numFmtId="0" fontId="37" fillId="0" borderId="76" xfId="0" applyFont="1" applyFill="1" applyBorder="1" applyAlignment="1">
      <alignment horizontal="left" vertical="center" shrinkToFit="1"/>
    </xf>
    <xf numFmtId="38" fontId="4" fillId="0" borderId="0" xfId="49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38" fontId="8" fillId="32" borderId="25" xfId="49" applyFont="1" applyFill="1" applyBorder="1" applyAlignment="1">
      <alignment vertical="center"/>
    </xf>
    <xf numFmtId="38" fontId="23" fillId="0" borderId="40" xfId="49" applyFont="1" applyFill="1" applyBorder="1" applyAlignment="1">
      <alignment vertical="center"/>
    </xf>
    <xf numFmtId="0" fontId="8" fillId="0" borderId="100" xfId="0" applyFont="1" applyFill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43" fillId="0" borderId="186" xfId="0" applyFont="1" applyFill="1" applyBorder="1" applyAlignment="1" applyProtection="1">
      <alignment horizontal="center" vertical="center" shrinkToFit="1"/>
      <protection locked="0"/>
    </xf>
    <xf numFmtId="0" fontId="43" fillId="0" borderId="15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8" fillId="0" borderId="14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2" xfId="0" applyFont="1" applyFill="1" applyBorder="1" applyAlignment="1">
      <alignment horizontal="center" vertical="center"/>
    </xf>
    <xf numFmtId="0" fontId="8" fillId="0" borderId="108" xfId="0" applyFont="1" applyFill="1" applyBorder="1" applyAlignment="1">
      <alignment horizontal="left" vertical="center" shrinkToFit="1"/>
    </xf>
    <xf numFmtId="38" fontId="31" fillId="0" borderId="50" xfId="49" applyFont="1" applyFill="1" applyBorder="1" applyAlignment="1">
      <alignment vertical="center"/>
    </xf>
    <xf numFmtId="0" fontId="4" fillId="0" borderId="151" xfId="0" applyFont="1" applyFill="1" applyBorder="1" applyAlignment="1">
      <alignment horizontal="center" vertical="center" shrinkToFit="1"/>
    </xf>
    <xf numFmtId="38" fontId="56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84" xfId="0" applyFont="1" applyFill="1" applyBorder="1" applyAlignment="1" applyProtection="1">
      <alignment horizontal="center" vertical="center" shrinkToFit="1"/>
      <protection locked="0"/>
    </xf>
    <xf numFmtId="0" fontId="56" fillId="0" borderId="19" xfId="0" applyFont="1" applyFill="1" applyBorder="1" applyAlignment="1" applyProtection="1">
      <alignment horizontal="center" vertical="center" shrinkToFit="1"/>
      <protection locked="0"/>
    </xf>
    <xf numFmtId="38" fontId="23" fillId="0" borderId="46" xfId="49" applyFont="1" applyFill="1" applyBorder="1" applyAlignment="1">
      <alignment horizontal="right" vertical="center"/>
    </xf>
    <xf numFmtId="38" fontId="23" fillId="0" borderId="58" xfId="49" applyFont="1" applyFill="1" applyBorder="1" applyAlignment="1">
      <alignment horizontal="right" vertical="center"/>
    </xf>
    <xf numFmtId="0" fontId="37" fillId="0" borderId="16" xfId="0" applyFont="1" applyFill="1" applyBorder="1" applyAlignment="1">
      <alignment horizontal="center" vertical="center" shrinkToFit="1"/>
    </xf>
    <xf numFmtId="0" fontId="10" fillId="0" borderId="84" xfId="0" applyFont="1" applyFill="1" applyBorder="1" applyAlignment="1" applyProtection="1">
      <alignment horizontal="center" vertical="center" shrinkToFit="1"/>
      <protection locked="0"/>
    </xf>
    <xf numFmtId="0" fontId="10" fillId="0" borderId="141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142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>
      <alignment horizontal="left" vertical="center" shrinkToFit="1"/>
    </xf>
    <xf numFmtId="0" fontId="8" fillId="0" borderId="116" xfId="0" applyFont="1" applyFill="1" applyBorder="1" applyAlignment="1">
      <alignment horizontal="left" vertical="center" shrinkToFit="1"/>
    </xf>
    <xf numFmtId="178" fontId="43" fillId="0" borderId="84" xfId="49" applyNumberFormat="1" applyFont="1" applyFill="1" applyBorder="1" applyAlignment="1" applyProtection="1">
      <alignment horizontal="center" vertical="center" shrinkToFit="1"/>
      <protection locked="0"/>
    </xf>
    <xf numFmtId="178" fontId="43" fillId="0" borderId="19" xfId="49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30</xdr:row>
      <xdr:rowOff>95250</xdr:rowOff>
    </xdr:from>
    <xdr:to>
      <xdr:col>2</xdr:col>
      <xdr:colOff>3009900</xdr:colOff>
      <xdr:row>34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600700"/>
          <a:ext cx="3209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17</xdr:row>
      <xdr:rowOff>0</xdr:rowOff>
    </xdr:from>
    <xdr:to>
      <xdr:col>2</xdr:col>
      <xdr:colOff>2600325</xdr:colOff>
      <xdr:row>22</xdr:row>
      <xdr:rowOff>9525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257550"/>
          <a:ext cx="2409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30</xdr:row>
      <xdr:rowOff>95250</xdr:rowOff>
    </xdr:from>
    <xdr:to>
      <xdr:col>2</xdr:col>
      <xdr:colOff>3009900</xdr:colOff>
      <xdr:row>34</xdr:row>
      <xdr:rowOff>152400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600700"/>
          <a:ext cx="3209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17</xdr:row>
      <xdr:rowOff>0</xdr:rowOff>
    </xdr:from>
    <xdr:to>
      <xdr:col>2</xdr:col>
      <xdr:colOff>2600325</xdr:colOff>
      <xdr:row>22</xdr:row>
      <xdr:rowOff>9525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257550"/>
          <a:ext cx="2409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="90" zoomScaleNormal="90" zoomScalePageLayoutView="0" workbookViewId="0" topLeftCell="A1">
      <selection activeCell="H35" sqref="H35"/>
    </sheetView>
  </sheetViews>
  <sheetFormatPr defaultColWidth="9.00390625" defaultRowHeight="13.5"/>
  <sheetData>
    <row r="1" spans="1:14" ht="13.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3.5">
      <c r="A2" s="4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47"/>
    </row>
    <row r="3" spans="1:14" ht="13.5">
      <c r="A3" s="4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47"/>
    </row>
    <row r="4" spans="1:14" ht="13.5">
      <c r="A4" s="46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47"/>
    </row>
    <row r="5" spans="1:14" ht="13.5">
      <c r="A5" s="46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7"/>
    </row>
    <row r="6" spans="1:14" ht="67.5" customHeight="1">
      <c r="A6" s="396" t="s">
        <v>215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8"/>
    </row>
    <row r="7" spans="1:14" ht="13.5">
      <c r="A7" s="4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47"/>
    </row>
    <row r="8" spans="1:14" ht="39" customHeight="1">
      <c r="A8" s="399" t="s">
        <v>216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1"/>
    </row>
    <row r="9" spans="1:14" ht="13.5">
      <c r="A9" s="46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47"/>
    </row>
    <row r="10" spans="1:14" ht="13.5">
      <c r="A10" s="46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47"/>
    </row>
    <row r="11" spans="1:14" ht="33" customHeight="1">
      <c r="A11" s="402" t="s">
        <v>217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4"/>
    </row>
    <row r="12" spans="1:14" ht="13.5">
      <c r="A12" s="46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405"/>
      <c r="N12" s="406"/>
    </row>
    <row r="13" spans="1:14" ht="13.5">
      <c r="A13" s="4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7"/>
    </row>
    <row r="14" spans="1:14" ht="13.5">
      <c r="A14" s="4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47"/>
    </row>
    <row r="15" spans="1:14" ht="13.5">
      <c r="A15" s="4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47"/>
    </row>
    <row r="16" spans="1:14" ht="13.5">
      <c r="A16" s="46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47"/>
    </row>
    <row r="17" spans="1:14" ht="13.5">
      <c r="A17" s="4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47"/>
    </row>
    <row r="18" spans="1:14" ht="13.5">
      <c r="A18" s="46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47"/>
    </row>
    <row r="19" spans="1:14" ht="13.5">
      <c r="A19" s="4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47"/>
    </row>
    <row r="20" spans="1:14" ht="13.5">
      <c r="A20" s="46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47"/>
    </row>
    <row r="21" spans="1:14" ht="24">
      <c r="A21" s="46"/>
      <c r="B21" s="24"/>
      <c r="C21" s="24"/>
      <c r="D21" s="24"/>
      <c r="E21" s="24"/>
      <c r="F21" s="24"/>
      <c r="G21" s="24"/>
      <c r="H21" s="24"/>
      <c r="I21" s="24"/>
      <c r="J21" s="48" t="s">
        <v>218</v>
      </c>
      <c r="K21" s="24"/>
      <c r="L21" s="24"/>
      <c r="M21" s="24"/>
      <c r="N21" s="47"/>
    </row>
    <row r="22" spans="1:14" ht="24">
      <c r="A22" s="41"/>
      <c r="B22" s="34"/>
      <c r="C22" s="34"/>
      <c r="D22" s="34"/>
      <c r="E22" s="34"/>
      <c r="F22" s="34"/>
      <c r="G22" s="34"/>
      <c r="H22" s="34"/>
      <c r="I22" s="34"/>
      <c r="J22" s="393" t="s">
        <v>171</v>
      </c>
      <c r="K22" s="394"/>
      <c r="L22" s="394"/>
      <c r="M22" s="394"/>
      <c r="N22" s="395"/>
    </row>
    <row r="23" spans="1:14" ht="9" customHeight="1">
      <c r="A23" s="41"/>
      <c r="B23" s="34"/>
      <c r="C23" s="34"/>
      <c r="D23" s="34"/>
      <c r="E23" s="34"/>
      <c r="F23" s="34"/>
      <c r="G23" s="34"/>
      <c r="H23" s="34"/>
      <c r="I23" s="34"/>
      <c r="J23" s="49"/>
      <c r="K23" s="34"/>
      <c r="L23" s="34"/>
      <c r="M23" s="34"/>
      <c r="N23" s="42"/>
    </row>
    <row r="24" spans="1:14" ht="14.25">
      <c r="A24" s="41"/>
      <c r="B24" s="34"/>
      <c r="C24" s="34"/>
      <c r="D24" s="34"/>
      <c r="E24" s="34"/>
      <c r="F24" s="34"/>
      <c r="G24" s="34"/>
      <c r="H24" s="34"/>
      <c r="I24" s="34"/>
      <c r="J24" s="281" t="s">
        <v>219</v>
      </c>
      <c r="K24" s="282"/>
      <c r="L24" s="282"/>
      <c r="M24" s="282"/>
      <c r="N24" s="283"/>
    </row>
    <row r="25" spans="1:14" ht="18.75">
      <c r="A25" s="41"/>
      <c r="B25" s="34"/>
      <c r="C25" s="34"/>
      <c r="D25" s="34"/>
      <c r="E25" s="34"/>
      <c r="F25" s="34"/>
      <c r="G25" s="34"/>
      <c r="H25" s="34"/>
      <c r="I25" s="34"/>
      <c r="J25" s="50" t="s">
        <v>183</v>
      </c>
      <c r="K25" s="34"/>
      <c r="L25" s="34"/>
      <c r="M25" s="284"/>
      <c r="N25" s="285"/>
    </row>
    <row r="26" spans="1:14" ht="18.75">
      <c r="A26" s="41"/>
      <c r="B26" s="34"/>
      <c r="C26" s="34"/>
      <c r="D26" s="34"/>
      <c r="E26" s="34"/>
      <c r="F26" s="34"/>
      <c r="G26" s="34"/>
      <c r="H26" s="34"/>
      <c r="I26" s="34"/>
      <c r="J26" s="50" t="s">
        <v>184</v>
      </c>
      <c r="K26" s="34"/>
      <c r="L26" s="34"/>
      <c r="M26" s="34"/>
      <c r="N26" s="42"/>
    </row>
    <row r="27" spans="1:14" ht="17.25">
      <c r="A27" s="41"/>
      <c r="B27" s="34"/>
      <c r="C27" s="34"/>
      <c r="D27" s="34"/>
      <c r="E27" s="34"/>
      <c r="F27" s="34"/>
      <c r="G27" s="34"/>
      <c r="H27" s="34"/>
      <c r="I27" s="34"/>
      <c r="J27" s="286" t="s">
        <v>154</v>
      </c>
      <c r="K27" s="34"/>
      <c r="L27" s="34"/>
      <c r="M27" s="34"/>
      <c r="N27" s="42"/>
    </row>
    <row r="28" spans="1:14" ht="18.75" customHeight="1" thickBot="1">
      <c r="A28" s="51"/>
      <c r="B28" s="52"/>
      <c r="C28" s="52"/>
      <c r="D28" s="52"/>
      <c r="E28" s="52"/>
      <c r="F28" s="52"/>
      <c r="G28" s="52"/>
      <c r="H28" s="52"/>
      <c r="I28" s="52"/>
      <c r="J28" s="251"/>
      <c r="K28" s="52"/>
      <c r="L28" s="52"/>
      <c r="M28" s="52"/>
      <c r="N28" s="53"/>
    </row>
    <row r="29" spans="1:14" ht="13.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13.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3.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3.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3.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3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3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3.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3.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</sheetData>
  <sheetProtection password="DC29" sheet="1" selectLockedCells="1" selectUnlockedCells="1"/>
  <mergeCells count="5">
    <mergeCell ref="J22:N22"/>
    <mergeCell ref="A6:N6"/>
    <mergeCell ref="A8:N8"/>
    <mergeCell ref="A11:N11"/>
    <mergeCell ref="M12:N1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1.625" style="255" customWidth="1"/>
    <col min="2" max="2" width="2.875" style="255" customWidth="1"/>
    <col min="3" max="3" width="41.00390625" style="255" customWidth="1"/>
    <col min="4" max="5" width="1.625" style="255" customWidth="1"/>
    <col min="6" max="6" width="1.625" style="256" customWidth="1"/>
    <col min="7" max="7" width="42.875" style="256" customWidth="1"/>
    <col min="8" max="8" width="1.625" style="255" customWidth="1"/>
    <col min="9" max="10" width="1.25" style="255" customWidth="1"/>
    <col min="11" max="12" width="20.625" style="255" customWidth="1"/>
    <col min="13" max="16384" width="9.00390625" style="255" customWidth="1"/>
  </cols>
  <sheetData>
    <row r="1" spans="1:11" ht="20.25" customHeight="1">
      <c r="A1" s="408" t="s">
        <v>114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ht="12.75" customHeight="1"/>
    <row r="3" spans="1:11" ht="15" customHeight="1">
      <c r="A3" s="407" t="s">
        <v>115</v>
      </c>
      <c r="B3" s="407"/>
      <c r="C3" s="407"/>
      <c r="D3" s="257"/>
      <c r="F3" s="255"/>
      <c r="G3" s="258" t="s">
        <v>116</v>
      </c>
      <c r="H3" s="257"/>
      <c r="J3" s="279" t="s">
        <v>117</v>
      </c>
      <c r="K3" s="256"/>
    </row>
    <row r="4" spans="2:11" ht="15" customHeight="1">
      <c r="B4" s="260" t="s">
        <v>118</v>
      </c>
      <c r="C4" s="255" t="s">
        <v>119</v>
      </c>
      <c r="D4" s="257"/>
      <c r="F4" s="255"/>
      <c r="G4" s="258" t="s">
        <v>120</v>
      </c>
      <c r="H4" s="257"/>
      <c r="K4" s="261" t="s">
        <v>121</v>
      </c>
    </row>
    <row r="5" spans="2:12" ht="15" customHeight="1">
      <c r="B5" s="260"/>
      <c r="C5" s="255" t="s">
        <v>122</v>
      </c>
      <c r="D5" s="257"/>
      <c r="F5" s="255"/>
      <c r="G5" s="258" t="s">
        <v>123</v>
      </c>
      <c r="H5" s="257"/>
      <c r="K5" s="255" t="s">
        <v>124</v>
      </c>
      <c r="L5" s="256"/>
    </row>
    <row r="6" spans="2:12" ht="15" customHeight="1">
      <c r="B6" s="260" t="s">
        <v>220</v>
      </c>
      <c r="C6" s="255" t="s">
        <v>274</v>
      </c>
      <c r="D6" s="257"/>
      <c r="F6" s="255"/>
      <c r="G6" s="262" t="s">
        <v>125</v>
      </c>
      <c r="H6" s="257"/>
      <c r="J6" s="263"/>
      <c r="K6" s="261" t="s">
        <v>221</v>
      </c>
      <c r="L6" s="256"/>
    </row>
    <row r="7" spans="2:12" ht="15" customHeight="1">
      <c r="B7" s="260"/>
      <c r="C7" s="255" t="s">
        <v>275</v>
      </c>
      <c r="D7" s="257"/>
      <c r="F7" s="255"/>
      <c r="G7" s="262" t="s">
        <v>126</v>
      </c>
      <c r="H7" s="257"/>
      <c r="J7" s="263"/>
      <c r="K7" s="256" t="s">
        <v>222</v>
      </c>
      <c r="L7" s="256"/>
    </row>
    <row r="8" spans="2:12" ht="15" customHeight="1">
      <c r="B8" s="260"/>
      <c r="C8" s="255" t="s">
        <v>273</v>
      </c>
      <c r="D8" s="257"/>
      <c r="H8" s="257"/>
      <c r="J8" s="263"/>
      <c r="K8" s="411" t="s">
        <v>223</v>
      </c>
      <c r="L8" s="411"/>
    </row>
    <row r="9" spans="2:12" ht="15" customHeight="1">
      <c r="B9" s="260" t="s">
        <v>127</v>
      </c>
      <c r="C9" s="255" t="s">
        <v>128</v>
      </c>
      <c r="D9" s="257"/>
      <c r="F9" s="279" t="s">
        <v>129</v>
      </c>
      <c r="G9" s="280"/>
      <c r="H9" s="257"/>
      <c r="J9" s="261"/>
      <c r="K9" s="256" t="s">
        <v>224</v>
      </c>
      <c r="L9" s="256"/>
    </row>
    <row r="10" spans="2:12" ht="15" customHeight="1">
      <c r="B10" s="260"/>
      <c r="C10" s="255" t="s">
        <v>148</v>
      </c>
      <c r="D10" s="257"/>
      <c r="G10" s="261" t="s">
        <v>225</v>
      </c>
      <c r="H10" s="257"/>
      <c r="K10" s="256" t="s">
        <v>269</v>
      </c>
      <c r="L10" s="256"/>
    </row>
    <row r="11" spans="2:13" ht="15" customHeight="1">
      <c r="B11" s="260" t="s">
        <v>131</v>
      </c>
      <c r="C11" s="255" t="s">
        <v>132</v>
      </c>
      <c r="D11" s="257"/>
      <c r="F11" s="261"/>
      <c r="G11" s="261" t="s">
        <v>226</v>
      </c>
      <c r="H11" s="257"/>
      <c r="J11" s="279" t="s">
        <v>130</v>
      </c>
      <c r="K11" s="407" t="s">
        <v>227</v>
      </c>
      <c r="L11" s="407"/>
      <c r="M11" s="407"/>
    </row>
    <row r="12" spans="2:12" ht="15" customHeight="1">
      <c r="B12" s="260"/>
      <c r="C12" s="255" t="s">
        <v>133</v>
      </c>
      <c r="D12" s="257"/>
      <c r="G12" s="261" t="s">
        <v>228</v>
      </c>
      <c r="H12" s="257"/>
      <c r="K12" s="409" t="s">
        <v>229</v>
      </c>
      <c r="L12" s="410"/>
    </row>
    <row r="13" spans="2:12" ht="15" customHeight="1">
      <c r="B13" s="260"/>
      <c r="C13" s="255" t="s">
        <v>230</v>
      </c>
      <c r="D13" s="257"/>
      <c r="F13" s="261"/>
      <c r="G13" s="264" t="s">
        <v>231</v>
      </c>
      <c r="H13" s="257"/>
      <c r="K13" s="333" t="s">
        <v>232</v>
      </c>
      <c r="L13" s="333" t="s">
        <v>233</v>
      </c>
    </row>
    <row r="14" spans="2:12" ht="15" customHeight="1">
      <c r="B14" s="260"/>
      <c r="D14" s="257"/>
      <c r="H14" s="257"/>
      <c r="K14" s="333" t="s">
        <v>234</v>
      </c>
      <c r="L14" s="333" t="s">
        <v>235</v>
      </c>
    </row>
    <row r="15" spans="1:12" ht="15" customHeight="1">
      <c r="A15" s="259" t="s">
        <v>236</v>
      </c>
      <c r="C15" s="277" t="s">
        <v>237</v>
      </c>
      <c r="D15" s="257"/>
      <c r="F15" s="279" t="s">
        <v>134</v>
      </c>
      <c r="H15" s="257"/>
      <c r="K15" s="333" t="s">
        <v>238</v>
      </c>
      <c r="L15" s="333" t="s">
        <v>239</v>
      </c>
    </row>
    <row r="16" spans="1:12" ht="15" customHeight="1">
      <c r="A16" s="260"/>
      <c r="B16" s="277"/>
      <c r="C16" s="272" t="s">
        <v>271</v>
      </c>
      <c r="D16" s="257"/>
      <c r="G16" s="261" t="s">
        <v>135</v>
      </c>
      <c r="H16" s="257"/>
      <c r="K16" s="333" t="s">
        <v>240</v>
      </c>
      <c r="L16" s="333" t="s">
        <v>241</v>
      </c>
    </row>
    <row r="17" spans="3:12" ht="13.5">
      <c r="C17" s="272" t="s">
        <v>270</v>
      </c>
      <c r="D17" s="257"/>
      <c r="F17" s="261"/>
      <c r="G17" s="256" t="s">
        <v>136</v>
      </c>
      <c r="H17" s="257"/>
      <c r="K17" s="333" t="s">
        <v>242</v>
      </c>
      <c r="L17" s="333" t="s">
        <v>243</v>
      </c>
    </row>
    <row r="18" spans="1:12" ht="13.5">
      <c r="A18" s="260"/>
      <c r="B18" s="260"/>
      <c r="D18" s="257"/>
      <c r="F18" s="261"/>
      <c r="H18" s="257"/>
      <c r="K18" s="333" t="s">
        <v>244</v>
      </c>
      <c r="L18" s="333" t="s">
        <v>245</v>
      </c>
    </row>
    <row r="19" spans="1:11" ht="14.25">
      <c r="A19" s="265"/>
      <c r="B19" s="265"/>
      <c r="D19" s="266"/>
      <c r="E19" s="265"/>
      <c r="F19" s="279" t="s">
        <v>137</v>
      </c>
      <c r="H19" s="257"/>
      <c r="K19" s="263" t="s">
        <v>246</v>
      </c>
    </row>
    <row r="20" spans="4:11" ht="12.75">
      <c r="D20" s="266"/>
      <c r="E20" s="265"/>
      <c r="F20" s="261"/>
      <c r="G20" s="261" t="s">
        <v>162</v>
      </c>
      <c r="H20" s="257"/>
      <c r="K20" s="255" t="s">
        <v>247</v>
      </c>
    </row>
    <row r="21" spans="4:11" ht="14.25">
      <c r="D21" s="266"/>
      <c r="E21" s="265"/>
      <c r="F21" s="261"/>
      <c r="H21" s="257"/>
      <c r="J21" s="259"/>
      <c r="K21" s="267"/>
    </row>
    <row r="22" spans="4:10" ht="14.25">
      <c r="D22" s="266"/>
      <c r="E22" s="265"/>
      <c r="F22" s="279" t="s">
        <v>138</v>
      </c>
      <c r="H22" s="257"/>
      <c r="J22" s="279" t="s">
        <v>139</v>
      </c>
    </row>
    <row r="23" spans="2:11" ht="13.5" customHeight="1">
      <c r="B23" s="309"/>
      <c r="C23" s="309" t="s">
        <v>272</v>
      </c>
      <c r="D23" s="310"/>
      <c r="E23" s="265"/>
      <c r="G23" s="261" t="s">
        <v>140</v>
      </c>
      <c r="H23" s="257"/>
      <c r="K23" s="314" t="s">
        <v>172</v>
      </c>
    </row>
    <row r="24" spans="2:11" ht="13.5" customHeight="1">
      <c r="B24" s="309"/>
      <c r="C24" s="309" t="s">
        <v>248</v>
      </c>
      <c r="D24" s="310"/>
      <c r="G24" s="256" t="s">
        <v>141</v>
      </c>
      <c r="H24" s="257"/>
      <c r="K24" s="256" t="s">
        <v>173</v>
      </c>
    </row>
    <row r="25" spans="2:11" ht="13.5" customHeight="1">
      <c r="B25" s="309"/>
      <c r="C25" s="309" t="s">
        <v>249</v>
      </c>
      <c r="D25" s="257"/>
      <c r="F25" s="261"/>
      <c r="G25" s="268" t="s">
        <v>142</v>
      </c>
      <c r="H25" s="257"/>
      <c r="K25" s="256" t="s">
        <v>174</v>
      </c>
    </row>
    <row r="26" spans="2:11" ht="13.5" customHeight="1">
      <c r="B26" s="309"/>
      <c r="C26" s="309"/>
      <c r="D26" s="257"/>
      <c r="F26" s="255"/>
      <c r="G26" s="269" t="s">
        <v>143</v>
      </c>
      <c r="H26" s="257"/>
      <c r="K26" s="256" t="s">
        <v>175</v>
      </c>
    </row>
    <row r="27" spans="3:11" ht="13.5" customHeight="1">
      <c r="C27" s="329"/>
      <c r="D27" s="257"/>
      <c r="F27" s="255"/>
      <c r="G27" s="270" t="s">
        <v>250</v>
      </c>
      <c r="H27" s="257"/>
      <c r="K27" s="256" t="s">
        <v>176</v>
      </c>
    </row>
    <row r="28" spans="1:11" ht="13.5" customHeight="1">
      <c r="A28" s="279" t="s">
        <v>144</v>
      </c>
      <c r="B28" s="277"/>
      <c r="C28" s="278"/>
      <c r="D28" s="257"/>
      <c r="F28" s="261"/>
      <c r="H28" s="257"/>
      <c r="K28" s="256" t="s">
        <v>177</v>
      </c>
    </row>
    <row r="29" spans="2:11" ht="13.5">
      <c r="B29" s="258" t="s">
        <v>145</v>
      </c>
      <c r="C29" s="261"/>
      <c r="D29" s="257"/>
      <c r="F29" s="279" t="s">
        <v>147</v>
      </c>
      <c r="H29" s="257"/>
      <c r="K29" s="256" t="s">
        <v>251</v>
      </c>
    </row>
    <row r="30" spans="1:11" ht="13.5" customHeight="1">
      <c r="A30" s="265"/>
      <c r="B30" s="271" t="s">
        <v>146</v>
      </c>
      <c r="C30" s="261"/>
      <c r="D30" s="257"/>
      <c r="E30" s="265"/>
      <c r="F30" s="255"/>
      <c r="G30" s="272" t="s">
        <v>252</v>
      </c>
      <c r="H30" s="257"/>
      <c r="K30" s="256" t="s">
        <v>253</v>
      </c>
    </row>
    <row r="31" spans="1:11" ht="13.5" customHeight="1">
      <c r="A31" s="265"/>
      <c r="B31" s="271"/>
      <c r="C31" s="261"/>
      <c r="D31" s="266"/>
      <c r="E31" s="265"/>
      <c r="F31" s="255"/>
      <c r="G31" s="273" t="s">
        <v>254</v>
      </c>
      <c r="H31" s="257"/>
      <c r="K31" s="256" t="s">
        <v>178</v>
      </c>
    </row>
    <row r="32" spans="4:11" ht="13.5" customHeight="1">
      <c r="D32" s="257"/>
      <c r="E32" s="265"/>
      <c r="F32" s="261"/>
      <c r="G32" s="273" t="s">
        <v>255</v>
      </c>
      <c r="H32" s="257"/>
      <c r="K32" s="256" t="s">
        <v>179</v>
      </c>
    </row>
    <row r="33" spans="3:11" ht="13.5" customHeight="1">
      <c r="C33" s="260"/>
      <c r="D33" s="257"/>
      <c r="F33" s="255"/>
      <c r="H33" s="257"/>
      <c r="K33" s="256" t="s">
        <v>180</v>
      </c>
    </row>
    <row r="34" spans="2:11" ht="13.5" customHeight="1">
      <c r="B34" s="260"/>
      <c r="D34" s="257"/>
      <c r="F34" s="255"/>
      <c r="H34" s="257"/>
      <c r="K34" s="256" t="s">
        <v>181</v>
      </c>
    </row>
    <row r="35" spans="1:11" ht="13.5" customHeight="1">
      <c r="A35" s="260"/>
      <c r="B35" s="260"/>
      <c r="D35" s="257"/>
      <c r="H35" s="257"/>
      <c r="K35" s="314" t="s">
        <v>182</v>
      </c>
    </row>
    <row r="36" spans="4:9" ht="12">
      <c r="D36" s="274"/>
      <c r="E36" s="274"/>
      <c r="F36" s="275"/>
      <c r="G36" s="275"/>
      <c r="H36" s="274"/>
      <c r="I36" s="274"/>
    </row>
    <row r="37" spans="3:9" ht="12">
      <c r="C37" s="260"/>
      <c r="D37" s="274"/>
      <c r="E37" s="274"/>
      <c r="F37" s="275"/>
      <c r="G37" s="275"/>
      <c r="H37" s="274"/>
      <c r="I37" s="274"/>
    </row>
    <row r="38" spans="4:9" ht="12">
      <c r="D38" s="274"/>
      <c r="E38" s="274"/>
      <c r="F38" s="274"/>
      <c r="G38" s="274"/>
      <c r="H38" s="274"/>
      <c r="I38" s="274"/>
    </row>
    <row r="39" spans="4:9" ht="12">
      <c r="D39" s="274"/>
      <c r="E39" s="274"/>
      <c r="F39" s="274"/>
      <c r="G39" s="274"/>
      <c r="H39" s="274"/>
      <c r="I39" s="274"/>
    </row>
    <row r="40" spans="4:9" ht="12">
      <c r="D40" s="274"/>
      <c r="E40" s="274"/>
      <c r="F40" s="274"/>
      <c r="G40" s="274"/>
      <c r="H40" s="274"/>
      <c r="I40" s="274"/>
    </row>
    <row r="41" spans="4:9" ht="12">
      <c r="D41" s="274"/>
      <c r="E41" s="274"/>
      <c r="F41" s="274"/>
      <c r="G41" s="274"/>
      <c r="H41" s="274"/>
      <c r="I41" s="274"/>
    </row>
    <row r="42" spans="4:9" ht="12">
      <c r="D42" s="274"/>
      <c r="E42" s="274"/>
      <c r="F42" s="274"/>
      <c r="G42" s="274"/>
      <c r="H42" s="274"/>
      <c r="I42" s="274"/>
    </row>
    <row r="43" spans="6:7" ht="12">
      <c r="F43" s="255"/>
      <c r="G43" s="255"/>
    </row>
    <row r="44" spans="6:7" ht="12">
      <c r="F44" s="255"/>
      <c r="G44" s="255"/>
    </row>
    <row r="45" spans="6:7" ht="12">
      <c r="F45" s="255"/>
      <c r="G45" s="255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">
      <c r="D57" s="265"/>
    </row>
    <row r="58" spans="2:4" ht="12">
      <c r="B58" s="265"/>
      <c r="C58" s="265"/>
      <c r="D58" s="265"/>
    </row>
    <row r="59" spans="2:4" ht="12">
      <c r="B59" s="265"/>
      <c r="C59" s="265"/>
      <c r="D59" s="265"/>
    </row>
    <row r="60" spans="2:3" ht="12.75" customHeight="1">
      <c r="B60" s="265"/>
      <c r="C60" s="265"/>
    </row>
    <row r="61" ht="12.75" customHeight="1"/>
    <row r="62" ht="12.75" customHeight="1"/>
    <row r="64" ht="12">
      <c r="B64" s="265"/>
    </row>
    <row r="65" ht="12">
      <c r="B65" s="265"/>
    </row>
    <row r="66" ht="12">
      <c r="B66" s="265"/>
    </row>
    <row r="67" ht="12">
      <c r="B67" s="265"/>
    </row>
    <row r="68" ht="12.75" customHeight="1">
      <c r="B68" s="265"/>
    </row>
    <row r="69" ht="12.75" customHeight="1"/>
    <row r="70" ht="12.75" customHeight="1"/>
    <row r="72" ht="12">
      <c r="A72" s="260"/>
    </row>
    <row r="73" ht="12.75">
      <c r="A73" s="276"/>
    </row>
  </sheetData>
  <sheetProtection password="DC29" sheet="1" selectLockedCells="1"/>
  <mergeCells count="5">
    <mergeCell ref="A3:C3"/>
    <mergeCell ref="A1:K1"/>
    <mergeCell ref="K11:M11"/>
    <mergeCell ref="K12:L12"/>
    <mergeCell ref="K8:L8"/>
  </mergeCells>
  <printOptions/>
  <pageMargins left="0.25" right="0.25" top="0.75" bottom="0.75" header="0.3" footer="0.3"/>
  <pageSetup fitToHeight="1" fitToWidth="1"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9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2" width="6.125" style="0" customWidth="1"/>
    <col min="3" max="5" width="6.625" style="0" customWidth="1"/>
    <col min="6" max="6" width="7.375" style="0" customWidth="1"/>
    <col min="7" max="7" width="6.125" style="0" customWidth="1"/>
    <col min="8" max="8" width="7.375" style="0" customWidth="1"/>
    <col min="9" max="9" width="2.625" style="0" customWidth="1"/>
    <col min="10" max="10" width="4.125" style="0" customWidth="1"/>
    <col min="11" max="11" width="7.375" style="0" customWidth="1"/>
    <col min="12" max="12" width="2.625" style="0" customWidth="1"/>
    <col min="13" max="13" width="4.125" style="0" customWidth="1"/>
    <col min="14" max="14" width="7.375" style="0" customWidth="1"/>
    <col min="15" max="15" width="6.125" style="0" customWidth="1"/>
    <col min="16" max="16" width="7.375" style="0" customWidth="1"/>
    <col min="17" max="17" width="2.625" style="0" customWidth="1"/>
    <col min="18" max="18" width="4.125" style="0" customWidth="1"/>
    <col min="19" max="19" width="7.375" style="0" customWidth="1"/>
    <col min="20" max="20" width="2.625" style="0" customWidth="1"/>
    <col min="21" max="21" width="4.125" style="0" customWidth="1"/>
    <col min="22" max="22" width="7.375" style="0" customWidth="1"/>
    <col min="23" max="23" width="11.125" style="0" customWidth="1"/>
    <col min="24" max="24" width="6.625" style="0" customWidth="1"/>
  </cols>
  <sheetData>
    <row r="1" spans="1:44" ht="21" customHeight="1" thickBot="1">
      <c r="A1" s="479" t="s">
        <v>71</v>
      </c>
      <c r="B1" s="479"/>
      <c r="C1" s="479"/>
      <c r="D1" s="479"/>
      <c r="E1" s="219" t="s">
        <v>113</v>
      </c>
      <c r="F1" s="101"/>
      <c r="G1" s="101"/>
      <c r="H1" s="101"/>
      <c r="I1" s="83"/>
      <c r="J1" s="95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502" t="s">
        <v>256</v>
      </c>
      <c r="W1" s="502"/>
      <c r="X1" s="502"/>
      <c r="Y1" s="72"/>
      <c r="Z1" s="2"/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501" t="s">
        <v>34</v>
      </c>
      <c r="B2" s="477"/>
      <c r="C2" s="478"/>
      <c r="D2" s="476" t="s">
        <v>35</v>
      </c>
      <c r="E2" s="477"/>
      <c r="F2" s="477"/>
      <c r="G2" s="477"/>
      <c r="H2" s="478"/>
      <c r="I2" s="476" t="s">
        <v>36</v>
      </c>
      <c r="J2" s="477"/>
      <c r="K2" s="477"/>
      <c r="L2" s="477"/>
      <c r="M2" s="478"/>
      <c r="N2" s="476" t="s">
        <v>0</v>
      </c>
      <c r="O2" s="478"/>
      <c r="P2" s="476" t="s">
        <v>37</v>
      </c>
      <c r="Q2" s="477"/>
      <c r="R2" s="477"/>
      <c r="S2" s="478"/>
      <c r="T2" s="489" t="s">
        <v>38</v>
      </c>
      <c r="U2" s="490"/>
      <c r="V2" s="491"/>
      <c r="W2" s="79" t="s">
        <v>33</v>
      </c>
      <c r="X2" s="58"/>
      <c r="Y2" s="92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1.25" customHeight="1">
      <c r="A3" s="492"/>
      <c r="B3" s="481"/>
      <c r="C3" s="482"/>
      <c r="D3" s="480"/>
      <c r="E3" s="481"/>
      <c r="F3" s="481"/>
      <c r="G3" s="481"/>
      <c r="H3" s="482"/>
      <c r="I3" s="480"/>
      <c r="J3" s="481"/>
      <c r="K3" s="481"/>
      <c r="L3" s="481"/>
      <c r="M3" s="482"/>
      <c r="N3" s="480"/>
      <c r="O3" s="482"/>
      <c r="P3" s="470">
        <f>F27+'胆江地区'!F26+'北上・花巻地区'!F29+'栗原市'!E23</f>
        <v>0</v>
      </c>
      <c r="Q3" s="471"/>
      <c r="R3" s="471"/>
      <c r="S3" s="472"/>
      <c r="T3" s="495"/>
      <c r="U3" s="496"/>
      <c r="V3" s="497"/>
      <c r="W3" s="505"/>
      <c r="X3" s="58"/>
      <c r="Y3" s="92"/>
      <c r="AD3" s="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1.25" customHeight="1" thickBot="1">
      <c r="A4" s="493"/>
      <c r="B4" s="484"/>
      <c r="C4" s="485"/>
      <c r="D4" s="483"/>
      <c r="E4" s="484"/>
      <c r="F4" s="484"/>
      <c r="G4" s="484"/>
      <c r="H4" s="485"/>
      <c r="I4" s="483"/>
      <c r="J4" s="484"/>
      <c r="K4" s="484"/>
      <c r="L4" s="484"/>
      <c r="M4" s="485"/>
      <c r="N4" s="483"/>
      <c r="O4" s="485"/>
      <c r="P4" s="473"/>
      <c r="Q4" s="474"/>
      <c r="R4" s="474"/>
      <c r="S4" s="475"/>
      <c r="T4" s="498"/>
      <c r="U4" s="499"/>
      <c r="V4" s="500"/>
      <c r="W4" s="506"/>
      <c r="X4" s="58"/>
      <c r="Y4" s="92"/>
      <c r="AD4" s="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6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7"/>
      <c r="W5" s="87"/>
      <c r="X5" s="87"/>
      <c r="Y5" s="87"/>
      <c r="Z5" s="3"/>
      <c r="AA5" s="3"/>
      <c r="AB5" s="3"/>
      <c r="AC5" s="3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6.5" customHeight="1">
      <c r="A6" s="503" t="s">
        <v>31</v>
      </c>
      <c r="B6" s="486"/>
      <c r="C6" s="486" t="s">
        <v>32</v>
      </c>
      <c r="D6" s="442"/>
      <c r="E6" s="459" t="s">
        <v>39</v>
      </c>
      <c r="F6" s="455" t="s">
        <v>40</v>
      </c>
      <c r="G6" s="457" t="s">
        <v>41</v>
      </c>
      <c r="H6" s="458"/>
      <c r="I6" s="463" t="s">
        <v>42</v>
      </c>
      <c r="J6" s="464"/>
      <c r="K6" s="458"/>
      <c r="L6" s="463" t="s">
        <v>43</v>
      </c>
      <c r="M6" s="464"/>
      <c r="N6" s="458"/>
      <c r="O6" s="463" t="s">
        <v>44</v>
      </c>
      <c r="P6" s="458"/>
      <c r="Q6" s="463" t="s">
        <v>45</v>
      </c>
      <c r="R6" s="464"/>
      <c r="S6" s="458"/>
      <c r="T6" s="463" t="s">
        <v>46</v>
      </c>
      <c r="U6" s="464"/>
      <c r="V6" s="458"/>
      <c r="W6" s="442" t="s">
        <v>47</v>
      </c>
      <c r="X6" s="443"/>
      <c r="Y6" s="80"/>
      <c r="Z6" s="3"/>
      <c r="AA6" s="3"/>
      <c r="AB6" s="3"/>
      <c r="AC6" s="3"/>
      <c r="AD6" s="3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6.5" customHeight="1" thickBot="1">
      <c r="A7" s="504"/>
      <c r="B7" s="487"/>
      <c r="C7" s="487"/>
      <c r="D7" s="444"/>
      <c r="E7" s="460"/>
      <c r="F7" s="456"/>
      <c r="G7" s="163" t="s">
        <v>48</v>
      </c>
      <c r="H7" s="160" t="s">
        <v>40</v>
      </c>
      <c r="I7" s="465" t="s">
        <v>48</v>
      </c>
      <c r="J7" s="466"/>
      <c r="K7" s="160" t="s">
        <v>40</v>
      </c>
      <c r="L7" s="465" t="s">
        <v>48</v>
      </c>
      <c r="M7" s="466"/>
      <c r="N7" s="160" t="s">
        <v>40</v>
      </c>
      <c r="O7" s="154" t="s">
        <v>48</v>
      </c>
      <c r="P7" s="160" t="s">
        <v>40</v>
      </c>
      <c r="Q7" s="465" t="s">
        <v>48</v>
      </c>
      <c r="R7" s="466"/>
      <c r="S7" s="160" t="s">
        <v>40</v>
      </c>
      <c r="T7" s="465" t="s">
        <v>48</v>
      </c>
      <c r="U7" s="466"/>
      <c r="V7" s="160" t="s">
        <v>40</v>
      </c>
      <c r="W7" s="444"/>
      <c r="X7" s="445"/>
      <c r="Y7" s="80"/>
      <c r="AD7" s="3"/>
      <c r="AE7" s="3"/>
      <c r="AF7" s="3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6.5" customHeight="1" thickBot="1">
      <c r="A8" s="514" t="s">
        <v>49</v>
      </c>
      <c r="B8" s="510" t="s">
        <v>25</v>
      </c>
      <c r="C8" s="509" t="s">
        <v>206</v>
      </c>
      <c r="D8" s="509"/>
      <c r="E8" s="153">
        <f>G8</f>
        <v>10470</v>
      </c>
      <c r="F8" s="156">
        <f>H8</f>
        <v>0</v>
      </c>
      <c r="G8" s="302">
        <v>10470</v>
      </c>
      <c r="H8" s="197"/>
      <c r="I8" s="494"/>
      <c r="J8" s="468"/>
      <c r="K8" s="209"/>
      <c r="L8" s="467"/>
      <c r="M8" s="468"/>
      <c r="N8" s="164"/>
      <c r="O8" s="153"/>
      <c r="P8" s="164"/>
      <c r="Q8" s="467"/>
      <c r="R8" s="468"/>
      <c r="S8" s="164"/>
      <c r="T8" s="467"/>
      <c r="U8" s="468"/>
      <c r="V8" s="164"/>
      <c r="W8" s="446" t="s">
        <v>51</v>
      </c>
      <c r="X8" s="447"/>
      <c r="Y8" s="80"/>
      <c r="AD8" s="3"/>
      <c r="AE8" s="3"/>
      <c r="AF8" s="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6.5" customHeight="1" thickBot="1">
      <c r="A9" s="515"/>
      <c r="B9" s="511"/>
      <c r="C9" s="414" t="s">
        <v>42</v>
      </c>
      <c r="D9" s="414"/>
      <c r="E9" s="157">
        <f>G9+J9</f>
        <v>3250</v>
      </c>
      <c r="F9" s="156">
        <f>SUM(H9,K9)</f>
        <v>0</v>
      </c>
      <c r="G9" s="203">
        <v>1250</v>
      </c>
      <c r="H9" s="197"/>
      <c r="I9" s="196" t="s">
        <v>22</v>
      </c>
      <c r="J9" s="289">
        <v>2000</v>
      </c>
      <c r="K9" s="211"/>
      <c r="L9" s="488"/>
      <c r="M9" s="469"/>
      <c r="N9" s="213"/>
      <c r="O9" s="157"/>
      <c r="P9" s="321"/>
      <c r="Q9" s="452"/>
      <c r="R9" s="469"/>
      <c r="S9" s="213"/>
      <c r="T9" s="452"/>
      <c r="U9" s="469"/>
      <c r="V9" s="165"/>
      <c r="W9" s="461" t="s">
        <v>52</v>
      </c>
      <c r="X9" s="462"/>
      <c r="Y9" s="66"/>
      <c r="AD9" s="10"/>
      <c r="AE9" s="4"/>
      <c r="AF9" s="4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6.5" customHeight="1" thickBot="1">
      <c r="A10" s="515"/>
      <c r="B10" s="511"/>
      <c r="C10" s="414" t="s">
        <v>46</v>
      </c>
      <c r="D10" s="316" t="s">
        <v>50</v>
      </c>
      <c r="E10" s="157">
        <f>M10+O10+Q10+T10</f>
        <v>2610</v>
      </c>
      <c r="F10" s="156">
        <f>SUM(N10,P10,S10,V10)</f>
        <v>0</v>
      </c>
      <c r="G10" s="318"/>
      <c r="H10" s="319"/>
      <c r="I10" s="417"/>
      <c r="J10" s="413"/>
      <c r="K10" s="178"/>
      <c r="L10" s="177" t="s">
        <v>257</v>
      </c>
      <c r="M10" s="208">
        <v>760</v>
      </c>
      <c r="N10" s="211"/>
      <c r="O10" s="155">
        <v>140</v>
      </c>
      <c r="P10" s="211"/>
      <c r="Q10" s="412">
        <v>110</v>
      </c>
      <c r="R10" s="413"/>
      <c r="S10" s="211"/>
      <c r="T10" s="412">
        <v>1600</v>
      </c>
      <c r="U10" s="451"/>
      <c r="V10" s="211"/>
      <c r="W10" s="449" t="s">
        <v>53</v>
      </c>
      <c r="X10" s="450"/>
      <c r="Y10" s="66"/>
      <c r="AD10" s="10"/>
      <c r="AE10" s="4"/>
      <c r="AF10" s="4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6.5" customHeight="1" thickBot="1">
      <c r="A11" s="515"/>
      <c r="B11" s="511"/>
      <c r="C11" s="414"/>
      <c r="D11" s="121" t="s">
        <v>214</v>
      </c>
      <c r="E11" s="317">
        <f>M11+O11+Q11+T11</f>
        <v>2180</v>
      </c>
      <c r="F11" s="156">
        <f>SUM(N11,P11,S11,V11)</f>
        <v>0</v>
      </c>
      <c r="G11" s="155"/>
      <c r="H11" s="320"/>
      <c r="I11" s="417"/>
      <c r="J11" s="413"/>
      <c r="K11" s="178"/>
      <c r="L11" s="177" t="s">
        <v>257</v>
      </c>
      <c r="M11" s="208">
        <v>590</v>
      </c>
      <c r="N11" s="211"/>
      <c r="O11" s="155">
        <v>130</v>
      </c>
      <c r="P11" s="211"/>
      <c r="Q11" s="412">
        <v>110</v>
      </c>
      <c r="R11" s="413"/>
      <c r="S11" s="211"/>
      <c r="T11" s="452">
        <v>1350</v>
      </c>
      <c r="U11" s="453"/>
      <c r="V11" s="211"/>
      <c r="W11" s="449" t="s">
        <v>53</v>
      </c>
      <c r="X11" s="450"/>
      <c r="Y11" s="66"/>
      <c r="AD11" s="10"/>
      <c r="AE11" s="4"/>
      <c r="AF11" s="4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6.5" customHeight="1" thickBot="1">
      <c r="A12" s="515"/>
      <c r="B12" s="414" t="s">
        <v>54</v>
      </c>
      <c r="C12" s="414" t="s">
        <v>258</v>
      </c>
      <c r="D12" s="414"/>
      <c r="E12" s="290">
        <f>G12+R12</f>
        <v>2930</v>
      </c>
      <c r="F12" s="156">
        <f>SUM(H12,S12)</f>
        <v>0</v>
      </c>
      <c r="G12" s="195">
        <v>2130</v>
      </c>
      <c r="H12" s="200"/>
      <c r="I12" s="426"/>
      <c r="J12" s="427"/>
      <c r="K12" s="206"/>
      <c r="L12" s="430"/>
      <c r="M12" s="427"/>
      <c r="N12" s="181"/>
      <c r="O12" s="182"/>
      <c r="P12" s="181"/>
      <c r="Q12" s="183" t="s">
        <v>22</v>
      </c>
      <c r="R12" s="208">
        <v>800</v>
      </c>
      <c r="S12" s="207"/>
      <c r="T12" s="426"/>
      <c r="U12" s="427"/>
      <c r="V12" s="215"/>
      <c r="W12" s="438" t="s">
        <v>55</v>
      </c>
      <c r="X12" s="448"/>
      <c r="Y12" s="93"/>
      <c r="AD12" s="10"/>
      <c r="AE12" s="4"/>
      <c r="AF12" s="4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6.5" customHeight="1" thickBot="1">
      <c r="A13" s="515"/>
      <c r="B13" s="414"/>
      <c r="C13" s="414" t="s">
        <v>42</v>
      </c>
      <c r="D13" s="414"/>
      <c r="E13" s="290">
        <f>G13+J13</f>
        <v>1300</v>
      </c>
      <c r="F13" s="156">
        <f>SUM(H13,K13)</f>
        <v>0</v>
      </c>
      <c r="G13" s="203">
        <v>700</v>
      </c>
      <c r="H13" s="200"/>
      <c r="I13" s="199" t="s">
        <v>257</v>
      </c>
      <c r="J13" s="336">
        <v>600</v>
      </c>
      <c r="K13" s="207"/>
      <c r="L13" s="426"/>
      <c r="M13" s="427"/>
      <c r="N13" s="181"/>
      <c r="O13" s="182"/>
      <c r="P13" s="181"/>
      <c r="Q13" s="430"/>
      <c r="R13" s="427"/>
      <c r="S13" s="215"/>
      <c r="T13" s="430"/>
      <c r="U13" s="427"/>
      <c r="V13" s="181"/>
      <c r="W13" s="438" t="s">
        <v>52</v>
      </c>
      <c r="X13" s="448"/>
      <c r="Y13" s="73"/>
      <c r="AD13" s="10"/>
      <c r="AE13" s="3"/>
      <c r="AF13" s="3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6.5" customHeight="1" thickBot="1">
      <c r="A14" s="515"/>
      <c r="B14" s="414" t="s">
        <v>24</v>
      </c>
      <c r="C14" s="414" t="s">
        <v>56</v>
      </c>
      <c r="D14" s="414"/>
      <c r="E14" s="290">
        <f>G14</f>
        <v>1680</v>
      </c>
      <c r="F14" s="156">
        <f>H14</f>
        <v>0</v>
      </c>
      <c r="G14" s="203">
        <v>1680</v>
      </c>
      <c r="H14" s="198"/>
      <c r="I14" s="417"/>
      <c r="J14" s="413"/>
      <c r="K14" s="212"/>
      <c r="L14" s="430"/>
      <c r="M14" s="427"/>
      <c r="N14" s="179"/>
      <c r="O14" s="180"/>
      <c r="P14" s="179"/>
      <c r="Q14" s="430"/>
      <c r="R14" s="427"/>
      <c r="S14" s="179"/>
      <c r="T14" s="430"/>
      <c r="U14" s="427"/>
      <c r="V14" s="214"/>
      <c r="W14" s="438" t="s">
        <v>51</v>
      </c>
      <c r="X14" s="434"/>
      <c r="Y14" s="73"/>
      <c r="AD14" s="10"/>
      <c r="AE14" s="2"/>
      <c r="AF14" s="2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6.5" customHeight="1" thickBot="1">
      <c r="A15" s="515"/>
      <c r="B15" s="414"/>
      <c r="C15" s="414" t="s">
        <v>189</v>
      </c>
      <c r="D15" s="414"/>
      <c r="E15" s="158">
        <f>U15</f>
        <v>2100</v>
      </c>
      <c r="F15" s="156">
        <f>V15</f>
        <v>0</v>
      </c>
      <c r="G15" s="155"/>
      <c r="H15" s="201"/>
      <c r="I15" s="412"/>
      <c r="J15" s="413"/>
      <c r="K15" s="178"/>
      <c r="L15" s="430"/>
      <c r="M15" s="427"/>
      <c r="N15" s="178"/>
      <c r="O15" s="155"/>
      <c r="P15" s="178"/>
      <c r="Q15" s="430"/>
      <c r="R15" s="427"/>
      <c r="S15" s="178"/>
      <c r="T15" s="177" t="s">
        <v>22</v>
      </c>
      <c r="U15" s="208">
        <v>2100</v>
      </c>
      <c r="V15" s="211"/>
      <c r="W15" s="433" t="s">
        <v>57</v>
      </c>
      <c r="X15" s="434"/>
      <c r="Y15" s="73"/>
      <c r="AD15" s="10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6.5" customHeight="1" thickBot="1">
      <c r="A16" s="515"/>
      <c r="B16" s="121" t="s">
        <v>29</v>
      </c>
      <c r="C16" s="414" t="s">
        <v>185</v>
      </c>
      <c r="D16" s="414"/>
      <c r="E16" s="290">
        <f aca="true" t="shared" si="0" ref="E16:E21">G16+U16</f>
        <v>1250</v>
      </c>
      <c r="F16" s="156">
        <f>SUM(H16,V16)</f>
        <v>0</v>
      </c>
      <c r="G16" s="331">
        <v>900</v>
      </c>
      <c r="H16" s="197"/>
      <c r="I16" s="417"/>
      <c r="J16" s="413"/>
      <c r="K16" s="178"/>
      <c r="L16" s="430"/>
      <c r="M16" s="427"/>
      <c r="N16" s="178"/>
      <c r="O16" s="155"/>
      <c r="P16" s="178"/>
      <c r="Q16" s="430"/>
      <c r="R16" s="427"/>
      <c r="S16" s="178"/>
      <c r="T16" s="177" t="s">
        <v>22</v>
      </c>
      <c r="U16" s="289">
        <v>350</v>
      </c>
      <c r="V16" s="211"/>
      <c r="W16" s="433" t="s">
        <v>58</v>
      </c>
      <c r="X16" s="434"/>
      <c r="Y16" s="73"/>
      <c r="AD16" s="10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6.5" customHeight="1" thickBot="1">
      <c r="A17" s="515"/>
      <c r="B17" s="121" t="s">
        <v>197</v>
      </c>
      <c r="C17" s="415" t="s">
        <v>186</v>
      </c>
      <c r="D17" s="415"/>
      <c r="E17" s="158">
        <f t="shared" si="0"/>
        <v>3680</v>
      </c>
      <c r="F17" s="156">
        <f aca="true" t="shared" si="1" ref="F17:F22">SUM(H17,V17)</f>
        <v>0</v>
      </c>
      <c r="G17" s="330">
        <v>1930</v>
      </c>
      <c r="H17" s="197"/>
      <c r="I17" s="417"/>
      <c r="J17" s="413"/>
      <c r="K17" s="178"/>
      <c r="L17" s="430"/>
      <c r="M17" s="427"/>
      <c r="N17" s="178"/>
      <c r="O17" s="155"/>
      <c r="P17" s="178"/>
      <c r="Q17" s="430"/>
      <c r="R17" s="427"/>
      <c r="S17" s="214"/>
      <c r="T17" s="177" t="s">
        <v>22</v>
      </c>
      <c r="U17" s="208">
        <v>1750</v>
      </c>
      <c r="V17" s="211"/>
      <c r="W17" s="433" t="s">
        <v>57</v>
      </c>
      <c r="X17" s="434"/>
      <c r="Y17" s="73"/>
      <c r="AD17" s="10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6.5" customHeight="1" thickBot="1">
      <c r="A18" s="515"/>
      <c r="B18" s="414" t="s">
        <v>59</v>
      </c>
      <c r="C18" s="512" t="s">
        <v>187</v>
      </c>
      <c r="D18" s="513"/>
      <c r="E18" s="158">
        <f t="shared" si="0"/>
        <v>1270</v>
      </c>
      <c r="F18" s="156">
        <f t="shared" si="1"/>
        <v>0</v>
      </c>
      <c r="G18" s="203">
        <v>750</v>
      </c>
      <c r="H18" s="197"/>
      <c r="I18" s="417"/>
      <c r="J18" s="413"/>
      <c r="K18" s="179"/>
      <c r="L18" s="430"/>
      <c r="M18" s="427"/>
      <c r="N18" s="179"/>
      <c r="O18" s="180"/>
      <c r="P18" s="179"/>
      <c r="Q18" s="430"/>
      <c r="R18" s="427"/>
      <c r="S18" s="214"/>
      <c r="T18" s="216" t="s">
        <v>257</v>
      </c>
      <c r="U18" s="289">
        <v>520</v>
      </c>
      <c r="V18" s="211"/>
      <c r="W18" s="433" t="s">
        <v>66</v>
      </c>
      <c r="X18" s="434"/>
      <c r="Y18" s="94"/>
      <c r="Z18" s="3"/>
      <c r="AA18" s="2"/>
      <c r="AB18" s="2"/>
      <c r="AC18" s="2"/>
      <c r="AD18" s="1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6.5" customHeight="1" thickBot="1">
      <c r="A19" s="515"/>
      <c r="B19" s="414"/>
      <c r="C19" s="121" t="s">
        <v>60</v>
      </c>
      <c r="D19" s="121" t="s">
        <v>61</v>
      </c>
      <c r="E19" s="194">
        <f t="shared" si="0"/>
        <v>1070</v>
      </c>
      <c r="F19" s="156">
        <f t="shared" si="1"/>
        <v>0</v>
      </c>
      <c r="G19" s="195">
        <v>570</v>
      </c>
      <c r="H19" s="197"/>
      <c r="I19" s="417"/>
      <c r="J19" s="413"/>
      <c r="K19" s="179"/>
      <c r="L19" s="430"/>
      <c r="M19" s="427"/>
      <c r="N19" s="179"/>
      <c r="O19" s="180"/>
      <c r="P19" s="179"/>
      <c r="Q19" s="428"/>
      <c r="R19" s="439"/>
      <c r="S19" s="332"/>
      <c r="T19" s="177" t="s">
        <v>22</v>
      </c>
      <c r="U19" s="208">
        <v>500</v>
      </c>
      <c r="V19" s="211"/>
      <c r="W19" s="433" t="s">
        <v>62</v>
      </c>
      <c r="X19" s="434"/>
      <c r="Y19" s="94"/>
      <c r="Z19" s="3"/>
      <c r="AA19" s="2"/>
      <c r="AB19" s="2"/>
      <c r="AC19" s="2"/>
      <c r="AD19" s="1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6.5" customHeight="1" thickBot="1">
      <c r="A20" s="515"/>
      <c r="B20" s="414"/>
      <c r="C20" s="121" t="s">
        <v>63</v>
      </c>
      <c r="D20" s="121" t="s">
        <v>259</v>
      </c>
      <c r="E20" s="303">
        <f t="shared" si="0"/>
        <v>1550</v>
      </c>
      <c r="F20" s="156">
        <f t="shared" si="1"/>
        <v>0</v>
      </c>
      <c r="G20" s="195">
        <v>650</v>
      </c>
      <c r="H20" s="197"/>
      <c r="I20" s="417"/>
      <c r="J20" s="413"/>
      <c r="K20" s="178"/>
      <c r="L20" s="430"/>
      <c r="M20" s="427"/>
      <c r="N20" s="178"/>
      <c r="O20" s="155"/>
      <c r="P20" s="178"/>
      <c r="Q20" s="412"/>
      <c r="R20" s="413"/>
      <c r="S20" s="210"/>
      <c r="T20" s="177" t="s">
        <v>260</v>
      </c>
      <c r="U20" s="289">
        <v>900</v>
      </c>
      <c r="V20" s="211"/>
      <c r="W20" s="433" t="s">
        <v>65</v>
      </c>
      <c r="X20" s="434"/>
      <c r="Y20" s="94"/>
      <c r="Z20" s="3"/>
      <c r="AA20" s="2"/>
      <c r="AB20" s="2"/>
      <c r="AC20" s="2"/>
      <c r="AD20" s="1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6.5" customHeight="1" thickBot="1">
      <c r="A21" s="515"/>
      <c r="B21" s="120" t="s">
        <v>30</v>
      </c>
      <c r="C21" s="416" t="s">
        <v>70</v>
      </c>
      <c r="D21" s="416"/>
      <c r="E21" s="303">
        <f t="shared" si="0"/>
        <v>1170</v>
      </c>
      <c r="F21" s="156">
        <f t="shared" si="1"/>
        <v>0</v>
      </c>
      <c r="G21" s="202">
        <v>760</v>
      </c>
      <c r="H21" s="197"/>
      <c r="I21" s="417"/>
      <c r="J21" s="413"/>
      <c r="K21" s="179"/>
      <c r="L21" s="430"/>
      <c r="M21" s="427"/>
      <c r="N21" s="179"/>
      <c r="O21" s="180"/>
      <c r="P21" s="179"/>
      <c r="Q21" s="412"/>
      <c r="R21" s="413"/>
      <c r="S21" s="178"/>
      <c r="T21" s="177" t="s">
        <v>261</v>
      </c>
      <c r="U21" s="289">
        <v>410</v>
      </c>
      <c r="V21" s="211"/>
      <c r="W21" s="433" t="s">
        <v>66</v>
      </c>
      <c r="X21" s="434"/>
      <c r="Y21" s="94"/>
      <c r="Z21" s="3"/>
      <c r="AA21" s="2"/>
      <c r="AB21" s="2"/>
      <c r="AC21" s="2"/>
      <c r="AD21" s="5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6.5" customHeight="1" thickBot="1">
      <c r="A22" s="515"/>
      <c r="B22" s="424" t="s">
        <v>27</v>
      </c>
      <c r="C22" s="414" t="s">
        <v>69</v>
      </c>
      <c r="D22" s="414"/>
      <c r="E22" s="290">
        <f>G22</f>
        <v>1350</v>
      </c>
      <c r="F22" s="156">
        <f t="shared" si="1"/>
        <v>0</v>
      </c>
      <c r="G22" s="203">
        <v>1350</v>
      </c>
      <c r="H22" s="197"/>
      <c r="I22" s="417"/>
      <c r="J22" s="413"/>
      <c r="K22" s="179"/>
      <c r="L22" s="428"/>
      <c r="M22" s="429"/>
      <c r="N22" s="179"/>
      <c r="O22" s="180"/>
      <c r="P22" s="179"/>
      <c r="Q22" s="412"/>
      <c r="R22" s="413"/>
      <c r="S22" s="179"/>
      <c r="T22" s="412"/>
      <c r="U22" s="413"/>
      <c r="V22" s="217"/>
      <c r="W22" s="438" t="s">
        <v>51</v>
      </c>
      <c r="X22" s="434"/>
      <c r="Y22" s="94"/>
      <c r="Z22" s="3"/>
      <c r="AA22" s="2"/>
      <c r="AB22" s="2"/>
      <c r="AC22" s="2"/>
      <c r="AD22" s="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6.5" customHeight="1" thickBot="1">
      <c r="A23" s="515"/>
      <c r="B23" s="425"/>
      <c r="C23" s="414" t="s">
        <v>70</v>
      </c>
      <c r="D23" s="414"/>
      <c r="E23" s="158">
        <f>U23</f>
        <v>1220</v>
      </c>
      <c r="F23" s="156">
        <f>V23</f>
        <v>0</v>
      </c>
      <c r="G23" s="157"/>
      <c r="H23" s="201"/>
      <c r="I23" s="412"/>
      <c r="J23" s="413"/>
      <c r="K23" s="178"/>
      <c r="L23" s="428"/>
      <c r="M23" s="429"/>
      <c r="N23" s="178"/>
      <c r="O23" s="155"/>
      <c r="P23" s="178"/>
      <c r="Q23" s="412"/>
      <c r="R23" s="413"/>
      <c r="S23" s="178"/>
      <c r="T23" s="177" t="s">
        <v>261</v>
      </c>
      <c r="U23" s="208">
        <v>1220</v>
      </c>
      <c r="V23" s="211"/>
      <c r="W23" s="433" t="s">
        <v>66</v>
      </c>
      <c r="X23" s="434"/>
      <c r="Y23" s="94"/>
      <c r="Z23" s="3"/>
      <c r="AA23" s="2"/>
      <c r="AB23" s="2"/>
      <c r="AC23" s="2"/>
      <c r="AD23" s="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6.5" customHeight="1" thickBot="1">
      <c r="A24" s="507" t="s">
        <v>26</v>
      </c>
      <c r="B24" s="414" t="s">
        <v>67</v>
      </c>
      <c r="C24" s="414" t="s">
        <v>190</v>
      </c>
      <c r="D24" s="414"/>
      <c r="E24" s="158">
        <f>G24+U24</f>
        <v>2100</v>
      </c>
      <c r="F24" s="156">
        <f>SUM(H24,V24)</f>
        <v>0</v>
      </c>
      <c r="G24" s="203">
        <v>1300</v>
      </c>
      <c r="H24" s="200"/>
      <c r="I24" s="426"/>
      <c r="J24" s="427"/>
      <c r="K24" s="206"/>
      <c r="L24" s="430"/>
      <c r="M24" s="427"/>
      <c r="N24" s="181"/>
      <c r="O24" s="182"/>
      <c r="P24" s="181"/>
      <c r="Q24" s="430"/>
      <c r="R24" s="427"/>
      <c r="S24" s="181"/>
      <c r="T24" s="183" t="s">
        <v>261</v>
      </c>
      <c r="U24" s="289">
        <v>800</v>
      </c>
      <c r="V24" s="207"/>
      <c r="W24" s="433" t="s">
        <v>68</v>
      </c>
      <c r="X24" s="434"/>
      <c r="Y24" s="94"/>
      <c r="Z24" s="3"/>
      <c r="AA24" s="2"/>
      <c r="AB24" s="2"/>
      <c r="AC24" s="2"/>
      <c r="AD24" s="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6.5" customHeight="1" thickBot="1">
      <c r="A25" s="508"/>
      <c r="B25" s="423"/>
      <c r="C25" s="423" t="s">
        <v>112</v>
      </c>
      <c r="D25" s="423"/>
      <c r="E25" s="338">
        <f>G25+J25</f>
        <v>640</v>
      </c>
      <c r="F25" s="252">
        <f>SUM(H25,K25)</f>
        <v>0</v>
      </c>
      <c r="G25" s="204">
        <v>450</v>
      </c>
      <c r="H25" s="200"/>
      <c r="I25" s="205" t="s">
        <v>261</v>
      </c>
      <c r="J25" s="337">
        <v>190</v>
      </c>
      <c r="K25" s="207"/>
      <c r="L25" s="436"/>
      <c r="M25" s="437"/>
      <c r="N25" s="166"/>
      <c r="O25" s="162"/>
      <c r="P25" s="166"/>
      <c r="Q25" s="454"/>
      <c r="R25" s="437"/>
      <c r="S25" s="166"/>
      <c r="T25" s="454"/>
      <c r="U25" s="437"/>
      <c r="V25" s="218"/>
      <c r="W25" s="440" t="s">
        <v>92</v>
      </c>
      <c r="X25" s="441"/>
      <c r="Y25" s="94"/>
      <c r="Z25" s="3"/>
      <c r="AA25" s="2"/>
      <c r="AB25" s="2"/>
      <c r="AC25" s="2"/>
      <c r="AD25" s="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6.5" customHeight="1" thickBot="1">
      <c r="A26" s="88"/>
      <c r="B26" s="422"/>
      <c r="C26" s="422"/>
      <c r="D26" s="422"/>
      <c r="E26" s="105"/>
      <c r="F26" s="253"/>
      <c r="G26" s="105"/>
      <c r="H26" s="106"/>
      <c r="I26" s="105"/>
      <c r="J26" s="105"/>
      <c r="K26" s="106"/>
      <c r="L26" s="105"/>
      <c r="M26" s="105"/>
      <c r="N26" s="106"/>
      <c r="O26" s="105"/>
      <c r="P26" s="106"/>
      <c r="Q26" s="105"/>
      <c r="R26" s="105"/>
      <c r="S26" s="106"/>
      <c r="T26" s="435"/>
      <c r="U26" s="435"/>
      <c r="V26" s="106"/>
      <c r="W26" s="58"/>
      <c r="X26" s="58"/>
      <c r="Y26" s="94"/>
      <c r="Z26" s="3"/>
      <c r="AA26" s="2"/>
      <c r="AB26" s="2"/>
      <c r="AC26" s="2"/>
      <c r="AD26" s="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9.5" customHeight="1" thickBot="1">
      <c r="A27" s="58"/>
      <c r="B27" s="420" t="s">
        <v>28</v>
      </c>
      <c r="C27" s="421"/>
      <c r="D27" s="421"/>
      <c r="E27" s="159">
        <f>SUM(E8:E25)</f>
        <v>41820</v>
      </c>
      <c r="F27" s="254">
        <f>SUM(F8:F25)</f>
        <v>0</v>
      </c>
      <c r="G27" s="159">
        <f>SUM(G8,G9,G12,G13,G14,G16,G17,G18,G19,G20,G21,G22,G24,G25)</f>
        <v>24890</v>
      </c>
      <c r="H27" s="365">
        <f>SUM(H8,H9,H12,H13,H14,H16,H17,H18,H19,H20,H21,H22,H24,H25)</f>
        <v>0</v>
      </c>
      <c r="I27" s="418">
        <f>SUM(J9,J13,J25)</f>
        <v>2790</v>
      </c>
      <c r="J27" s="419"/>
      <c r="K27" s="365">
        <f>SUM(K9,K13,K25)</f>
        <v>0</v>
      </c>
      <c r="L27" s="418">
        <f>SUM(M10,M11)</f>
        <v>1350</v>
      </c>
      <c r="M27" s="419"/>
      <c r="N27" s="365">
        <f>SUM(N10,N11)</f>
        <v>0</v>
      </c>
      <c r="O27" s="161">
        <f>SUM(O10,O11)</f>
        <v>270</v>
      </c>
      <c r="P27" s="365">
        <f>SUM(P10,P11)</f>
        <v>0</v>
      </c>
      <c r="Q27" s="418">
        <f>SUM(Q10,Q11,R12)</f>
        <v>1020</v>
      </c>
      <c r="R27" s="419"/>
      <c r="S27" s="365">
        <f>SUM(S10,S11,S12)</f>
        <v>0</v>
      </c>
      <c r="T27" s="431">
        <f>SUM(T10,T11,U15,U16,U17,U18,U19,U20,U21,U23,U24)</f>
        <v>11500</v>
      </c>
      <c r="U27" s="432"/>
      <c r="V27" s="364">
        <f>SUM(V10,V11,V15,V16,V17,V18,V19,V20,V21,V23,V24)</f>
        <v>0</v>
      </c>
      <c r="W27" s="58"/>
      <c r="X27" s="58"/>
      <c r="Y27" s="73"/>
      <c r="Z27" s="3"/>
      <c r="AA27" s="2"/>
      <c r="AB27" s="2"/>
      <c r="AC27" s="2"/>
      <c r="AD27" s="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" customHeight="1">
      <c r="A28" s="65" t="s">
        <v>205</v>
      </c>
      <c r="B28" s="92"/>
      <c r="C28" s="92"/>
      <c r="D28" s="92"/>
      <c r="E28" s="92"/>
      <c r="F28" s="92"/>
      <c r="G28" s="92"/>
      <c r="H28" s="92"/>
      <c r="I28" s="92"/>
      <c r="J28" s="92"/>
      <c r="K28" s="219"/>
      <c r="L28" s="219"/>
      <c r="M28" s="219"/>
      <c r="N28" s="219"/>
      <c r="O28" s="219"/>
      <c r="P28" s="219"/>
      <c r="Q28" s="92"/>
      <c r="R28" s="92"/>
      <c r="S28" s="92"/>
      <c r="T28" s="92"/>
      <c r="U28" s="92"/>
      <c r="V28" s="92"/>
      <c r="W28" s="66"/>
      <c r="X28" s="73"/>
      <c r="Y28" s="73"/>
      <c r="Z28" s="3"/>
      <c r="AA28" s="2"/>
      <c r="AB28" s="2"/>
      <c r="AC28" s="2"/>
      <c r="AD28" s="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3.5" customHeight="1">
      <c r="A29" s="65" t="s">
        <v>262</v>
      </c>
      <c r="B29" s="90"/>
      <c r="C29" s="90"/>
      <c r="D29" s="90"/>
      <c r="E29" s="61"/>
      <c r="F29" s="61"/>
      <c r="G29" s="104"/>
      <c r="H29" s="104"/>
      <c r="I29" s="104"/>
      <c r="J29" s="104"/>
      <c r="K29" s="104"/>
      <c r="L29" s="104"/>
      <c r="M29" s="61"/>
      <c r="N29" s="61"/>
      <c r="O29" s="61"/>
      <c r="P29" s="61"/>
      <c r="Q29" s="102"/>
      <c r="R29" s="102"/>
      <c r="S29" s="61"/>
      <c r="T29" s="102"/>
      <c r="U29" s="102"/>
      <c r="V29" s="61"/>
      <c r="W29" s="61"/>
      <c r="X29" s="73"/>
      <c r="Y29" s="96"/>
      <c r="Z29" s="3"/>
      <c r="AA29" s="2"/>
      <c r="AB29" s="2"/>
      <c r="AC29" s="2"/>
      <c r="AD29" s="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3.5" customHeight="1">
      <c r="A30" s="65" t="s">
        <v>211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59"/>
      <c r="Z30" s="2"/>
      <c r="AA30" s="2"/>
      <c r="AB30" s="2"/>
      <c r="AC30" s="2"/>
      <c r="AD30" s="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3.5" customHeight="1">
      <c r="A31" s="384" t="s">
        <v>212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Y31" s="2"/>
      <c r="Z31" s="2"/>
      <c r="AA31" s="2"/>
      <c r="AB31" s="2"/>
      <c r="AC31" s="2"/>
      <c r="AD31" s="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3.5" customHeight="1">
      <c r="A32" s="384" t="s">
        <v>213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Y32" s="2"/>
      <c r="Z32" s="2"/>
      <c r="AA32" s="2"/>
      <c r="AB32" s="2"/>
      <c r="AC32" s="2"/>
      <c r="AD32" s="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3.5" customHeight="1">
      <c r="A33" s="55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Y33" s="2"/>
      <c r="Z33" s="2"/>
      <c r="AA33" s="2"/>
      <c r="AB33" s="2"/>
      <c r="AC33" s="2"/>
      <c r="AD33" s="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3.5" customHeight="1">
      <c r="A34" s="55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Y34" s="2"/>
      <c r="Z34" s="2"/>
      <c r="AA34" s="2"/>
      <c r="AB34" s="2"/>
      <c r="AC34" s="2"/>
      <c r="AD34" s="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3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2"/>
      <c r="Y35" s="2"/>
      <c r="Z35" s="2"/>
      <c r="AA35" s="2"/>
      <c r="AB35" s="2"/>
      <c r="AC35" s="2"/>
      <c r="AD35" s="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2"/>
      <c r="Y36" s="2"/>
      <c r="Z36" s="2"/>
      <c r="AA36" s="2"/>
      <c r="AB36" s="2"/>
      <c r="AC36" s="2"/>
      <c r="AD36" s="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3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2"/>
      <c r="Y37" s="2"/>
      <c r="Z37" s="2"/>
      <c r="AA37" s="2"/>
      <c r="AB37" s="2"/>
      <c r="AC37" s="2"/>
      <c r="AD37" s="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3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2"/>
      <c r="Y38" s="2"/>
      <c r="Z38" s="2"/>
      <c r="AA38" s="2"/>
      <c r="AB38" s="2"/>
      <c r="AC38" s="2"/>
      <c r="AD38" s="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23" ht="13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</row>
    <row r="40" spans="1:23" ht="13.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</row>
    <row r="41" spans="1:23" ht="13.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</row>
    <row r="42" spans="1:23" ht="13.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</row>
    <row r="43" spans="1:23" ht="13.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</row>
    <row r="44" spans="1:23" ht="13.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</row>
    <row r="45" spans="1:23" ht="13.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</row>
    <row r="46" spans="1:23" ht="13.5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</row>
    <row r="47" spans="1:23" ht="13.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</row>
    <row r="48" spans="1:23" ht="13.5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</row>
    <row r="49" spans="1:23" ht="13.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</row>
  </sheetData>
  <sheetProtection password="DC29" sheet="1" selectLockedCells="1"/>
  <mergeCells count="135">
    <mergeCell ref="A24:A25"/>
    <mergeCell ref="C8:D8"/>
    <mergeCell ref="B8:B11"/>
    <mergeCell ref="B12:B13"/>
    <mergeCell ref="B14:B15"/>
    <mergeCell ref="B18:B20"/>
    <mergeCell ref="C18:D18"/>
    <mergeCell ref="A8:A23"/>
    <mergeCell ref="C13:D13"/>
    <mergeCell ref="C12:D12"/>
    <mergeCell ref="O6:P6"/>
    <mergeCell ref="C10:C11"/>
    <mergeCell ref="A2:C2"/>
    <mergeCell ref="V1:X1"/>
    <mergeCell ref="A6:B7"/>
    <mergeCell ref="W3:W4"/>
    <mergeCell ref="D2:H2"/>
    <mergeCell ref="I7:J7"/>
    <mergeCell ref="Q6:S6"/>
    <mergeCell ref="N2:O2"/>
    <mergeCell ref="N3:O4"/>
    <mergeCell ref="Q7:R7"/>
    <mergeCell ref="C6:D7"/>
    <mergeCell ref="L8:M8"/>
    <mergeCell ref="L9:M9"/>
    <mergeCell ref="T2:V2"/>
    <mergeCell ref="C9:D9"/>
    <mergeCell ref="A3:C4"/>
    <mergeCell ref="I8:J8"/>
    <mergeCell ref="T3:V4"/>
    <mergeCell ref="L6:N6"/>
    <mergeCell ref="P3:S4"/>
    <mergeCell ref="T9:U9"/>
    <mergeCell ref="L7:M7"/>
    <mergeCell ref="P2:S2"/>
    <mergeCell ref="A1:D1"/>
    <mergeCell ref="I2:M2"/>
    <mergeCell ref="I3:M4"/>
    <mergeCell ref="I6:K6"/>
    <mergeCell ref="D3:H4"/>
    <mergeCell ref="F6:F7"/>
    <mergeCell ref="G6:H6"/>
    <mergeCell ref="E6:E7"/>
    <mergeCell ref="W12:X12"/>
    <mergeCell ref="W9:X9"/>
    <mergeCell ref="T6:V6"/>
    <mergeCell ref="T7:U7"/>
    <mergeCell ref="T8:U8"/>
    <mergeCell ref="Q9:R9"/>
    <mergeCell ref="Q8:R8"/>
    <mergeCell ref="T13:U13"/>
    <mergeCell ref="T12:U12"/>
    <mergeCell ref="T10:U10"/>
    <mergeCell ref="T11:U11"/>
    <mergeCell ref="T25:U25"/>
    <mergeCell ref="Q25:R25"/>
    <mergeCell ref="Q10:R10"/>
    <mergeCell ref="Q14:R14"/>
    <mergeCell ref="Q15:R15"/>
    <mergeCell ref="Q16:R16"/>
    <mergeCell ref="W25:X25"/>
    <mergeCell ref="W24:X24"/>
    <mergeCell ref="W6:X7"/>
    <mergeCell ref="W8:X8"/>
    <mergeCell ref="W13:X13"/>
    <mergeCell ref="W10:X10"/>
    <mergeCell ref="W11:X11"/>
    <mergeCell ref="W23:X23"/>
    <mergeCell ref="W22:X22"/>
    <mergeCell ref="W17:X17"/>
    <mergeCell ref="I19:J19"/>
    <mergeCell ref="L17:M17"/>
    <mergeCell ref="L19:M19"/>
    <mergeCell ref="Q17:R17"/>
    <mergeCell ref="W19:X19"/>
    <mergeCell ref="I11:J11"/>
    <mergeCell ref="I17:J17"/>
    <mergeCell ref="I14:J14"/>
    <mergeCell ref="Q13:R13"/>
    <mergeCell ref="Q11:R11"/>
    <mergeCell ref="L16:M16"/>
    <mergeCell ref="L15:M15"/>
    <mergeCell ref="I10:J10"/>
    <mergeCell ref="I16:J16"/>
    <mergeCell ref="I12:J12"/>
    <mergeCell ref="L12:M12"/>
    <mergeCell ref="L14:M14"/>
    <mergeCell ref="L13:M13"/>
    <mergeCell ref="Q23:R23"/>
    <mergeCell ref="Q22:R22"/>
    <mergeCell ref="W14:X14"/>
    <mergeCell ref="W21:X21"/>
    <mergeCell ref="W20:X20"/>
    <mergeCell ref="W15:X15"/>
    <mergeCell ref="W16:X16"/>
    <mergeCell ref="Q18:R18"/>
    <mergeCell ref="Q21:R21"/>
    <mergeCell ref="Q19:R19"/>
    <mergeCell ref="T27:U27"/>
    <mergeCell ref="W18:X18"/>
    <mergeCell ref="T14:U14"/>
    <mergeCell ref="T26:U26"/>
    <mergeCell ref="T22:U22"/>
    <mergeCell ref="L18:M18"/>
    <mergeCell ref="Q27:R27"/>
    <mergeCell ref="Q24:R24"/>
    <mergeCell ref="L25:M25"/>
    <mergeCell ref="L21:M21"/>
    <mergeCell ref="I23:J23"/>
    <mergeCell ref="I24:J24"/>
    <mergeCell ref="L23:M23"/>
    <mergeCell ref="L24:M24"/>
    <mergeCell ref="L22:M22"/>
    <mergeCell ref="L20:M20"/>
    <mergeCell ref="I22:J22"/>
    <mergeCell ref="L27:M27"/>
    <mergeCell ref="B27:D27"/>
    <mergeCell ref="B26:D26"/>
    <mergeCell ref="I27:J27"/>
    <mergeCell ref="C22:D22"/>
    <mergeCell ref="C23:D23"/>
    <mergeCell ref="B24:B25"/>
    <mergeCell ref="C24:D24"/>
    <mergeCell ref="C25:D25"/>
    <mergeCell ref="B22:B23"/>
    <mergeCell ref="Q20:R20"/>
    <mergeCell ref="C14:D14"/>
    <mergeCell ref="C15:D15"/>
    <mergeCell ref="C16:D16"/>
    <mergeCell ref="C17:D17"/>
    <mergeCell ref="C21:D21"/>
    <mergeCell ref="I18:J18"/>
    <mergeCell ref="I21:J21"/>
    <mergeCell ref="I20:J20"/>
    <mergeCell ref="I15:J15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  <ignoredErrors>
    <ignoredError sqref="F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R90"/>
  <sheetViews>
    <sheetView zoomScalePageLayoutView="0" workbookViewId="0" topLeftCell="A1">
      <selection activeCell="H20" sqref="H20"/>
    </sheetView>
  </sheetViews>
  <sheetFormatPr defaultColWidth="9.00390625" defaultRowHeight="13.5"/>
  <cols>
    <col min="1" max="2" width="6.125" style="0" customWidth="1"/>
    <col min="3" max="4" width="5.125" style="0" customWidth="1"/>
    <col min="5" max="5" width="6.125" style="0" customWidth="1"/>
    <col min="6" max="6" width="7.375" style="0" customWidth="1"/>
    <col min="7" max="7" width="6.125" style="0" customWidth="1"/>
    <col min="8" max="8" width="7.00390625" style="0" customWidth="1"/>
    <col min="9" max="9" width="2.625" style="0" customWidth="1"/>
    <col min="10" max="10" width="4.125" style="0" customWidth="1"/>
    <col min="11" max="11" width="7.875" style="0" customWidth="1"/>
    <col min="12" max="12" width="2.625" style="0" customWidth="1"/>
    <col min="13" max="13" width="4.125" style="0" customWidth="1"/>
    <col min="14" max="14" width="6.75390625" style="0" customWidth="1"/>
    <col min="15" max="15" width="6.125" style="0" customWidth="1"/>
    <col min="16" max="16" width="5.625" style="0" customWidth="1"/>
    <col min="17" max="17" width="6.125" style="0" customWidth="1"/>
    <col min="18" max="18" width="5.75390625" style="0" customWidth="1"/>
    <col min="19" max="19" width="2.625" style="0" customWidth="1"/>
    <col min="20" max="20" width="4.125" style="0" customWidth="1"/>
    <col min="21" max="21" width="7.375" style="0" customWidth="1"/>
    <col min="22" max="22" width="6.125" style="0" customWidth="1"/>
    <col min="23" max="23" width="8.625" style="0" customWidth="1"/>
    <col min="24" max="24" width="11.25390625" style="0" customWidth="1"/>
  </cols>
  <sheetData>
    <row r="1" spans="1:44" ht="21" customHeight="1" thickBot="1">
      <c r="A1" s="75" t="s">
        <v>72</v>
      </c>
      <c r="B1" s="75"/>
      <c r="C1" s="75"/>
      <c r="D1" s="76"/>
      <c r="E1" s="76"/>
      <c r="F1" s="219" t="s">
        <v>113</v>
      </c>
      <c r="G1" s="76"/>
      <c r="H1" s="76"/>
      <c r="I1" s="76"/>
      <c r="J1" s="77"/>
      <c r="K1" s="78"/>
      <c r="L1" s="78"/>
      <c r="M1" s="72"/>
      <c r="N1" s="72"/>
      <c r="O1" s="72"/>
      <c r="P1" s="72"/>
      <c r="Q1" s="72"/>
      <c r="R1" s="72"/>
      <c r="S1" s="72"/>
      <c r="T1" s="72"/>
      <c r="U1" s="72"/>
      <c r="V1" s="502" t="str">
        <f>'一関地区'!V1</f>
        <v>令和6年2月1日改正版</v>
      </c>
      <c r="W1" s="502"/>
      <c r="X1" s="502"/>
      <c r="Y1" s="72"/>
      <c r="Z1" s="2"/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3.5">
      <c r="A2" s="501" t="str">
        <f>'一関地区'!A2</f>
        <v>広告主名</v>
      </c>
      <c r="B2" s="477"/>
      <c r="C2" s="478"/>
      <c r="D2" s="476" t="s">
        <v>7</v>
      </c>
      <c r="E2" s="477"/>
      <c r="F2" s="477"/>
      <c r="G2" s="477"/>
      <c r="H2" s="478"/>
      <c r="I2" s="476" t="s">
        <v>8</v>
      </c>
      <c r="J2" s="477"/>
      <c r="K2" s="477"/>
      <c r="L2" s="477"/>
      <c r="M2" s="478"/>
      <c r="N2" s="476" t="s">
        <v>9</v>
      </c>
      <c r="O2" s="478"/>
      <c r="P2" s="476" t="s">
        <v>10</v>
      </c>
      <c r="Q2" s="477"/>
      <c r="R2" s="478"/>
      <c r="S2" s="476" t="s">
        <v>11</v>
      </c>
      <c r="T2" s="477"/>
      <c r="U2" s="478"/>
      <c r="V2" s="553" t="s">
        <v>75</v>
      </c>
      <c r="W2" s="554"/>
      <c r="X2" s="64"/>
      <c r="Y2" s="92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1.25" customHeight="1">
      <c r="A3" s="492"/>
      <c r="B3" s="481"/>
      <c r="C3" s="482"/>
      <c r="D3" s="480"/>
      <c r="E3" s="481"/>
      <c r="F3" s="481"/>
      <c r="G3" s="481"/>
      <c r="H3" s="482"/>
      <c r="I3" s="480"/>
      <c r="J3" s="481"/>
      <c r="K3" s="481"/>
      <c r="L3" s="481"/>
      <c r="M3" s="482"/>
      <c r="N3" s="480"/>
      <c r="O3" s="482"/>
      <c r="P3" s="470">
        <f>'一関地区'!F27+F26+'北上・花巻地区'!F29+'栗原市'!E23</f>
        <v>0</v>
      </c>
      <c r="Q3" s="471"/>
      <c r="R3" s="472"/>
      <c r="S3" s="495"/>
      <c r="T3" s="496"/>
      <c r="U3" s="497"/>
      <c r="V3" s="555"/>
      <c r="W3" s="505"/>
      <c r="X3" s="64"/>
      <c r="Y3" s="92"/>
      <c r="AD3" s="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1.25" customHeight="1" thickBot="1">
      <c r="A4" s="493"/>
      <c r="B4" s="484"/>
      <c r="C4" s="485"/>
      <c r="D4" s="483"/>
      <c r="E4" s="484"/>
      <c r="F4" s="484"/>
      <c r="G4" s="484"/>
      <c r="H4" s="485"/>
      <c r="I4" s="483"/>
      <c r="J4" s="484"/>
      <c r="K4" s="484"/>
      <c r="L4" s="484"/>
      <c r="M4" s="485"/>
      <c r="N4" s="483"/>
      <c r="O4" s="485"/>
      <c r="P4" s="473"/>
      <c r="Q4" s="474"/>
      <c r="R4" s="475"/>
      <c r="S4" s="498"/>
      <c r="T4" s="499"/>
      <c r="U4" s="500"/>
      <c r="V4" s="556"/>
      <c r="W4" s="506"/>
      <c r="X4" s="64"/>
      <c r="Y4" s="92"/>
      <c r="AD4" s="2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6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7"/>
      <c r="X5" s="87"/>
      <c r="Y5" s="87"/>
      <c r="Z5" s="3"/>
      <c r="AA5" s="3"/>
      <c r="AB5" s="3"/>
      <c r="AC5" s="3"/>
      <c r="AD5" s="2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6.5" customHeight="1">
      <c r="A6" s="563" t="s">
        <v>12</v>
      </c>
      <c r="B6" s="548"/>
      <c r="C6" s="548" t="s">
        <v>13</v>
      </c>
      <c r="D6" s="548"/>
      <c r="E6" s="548" t="s">
        <v>14</v>
      </c>
      <c r="F6" s="560" t="s">
        <v>20</v>
      </c>
      <c r="G6" s="548" t="s">
        <v>1</v>
      </c>
      <c r="H6" s="548"/>
      <c r="I6" s="541" t="s">
        <v>4</v>
      </c>
      <c r="J6" s="542"/>
      <c r="K6" s="543"/>
      <c r="L6" s="541" t="s">
        <v>3</v>
      </c>
      <c r="M6" s="542"/>
      <c r="N6" s="543"/>
      <c r="O6" s="548" t="s">
        <v>5</v>
      </c>
      <c r="P6" s="548"/>
      <c r="Q6" s="548" t="s">
        <v>2</v>
      </c>
      <c r="R6" s="548"/>
      <c r="S6" s="541" t="s">
        <v>6</v>
      </c>
      <c r="T6" s="542"/>
      <c r="U6" s="543"/>
      <c r="V6" s="548" t="s">
        <v>18</v>
      </c>
      <c r="W6" s="548"/>
      <c r="X6" s="546" t="s">
        <v>15</v>
      </c>
      <c r="Y6" s="80"/>
      <c r="Z6" s="3"/>
      <c r="AA6" s="3"/>
      <c r="AB6" s="3"/>
      <c r="AC6" s="3"/>
      <c r="AD6" s="3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6.5" customHeight="1" thickBot="1">
      <c r="A7" s="564"/>
      <c r="B7" s="562"/>
      <c r="C7" s="562"/>
      <c r="D7" s="562"/>
      <c r="E7" s="562"/>
      <c r="F7" s="561"/>
      <c r="G7" s="81" t="s">
        <v>16</v>
      </c>
      <c r="H7" s="81" t="s">
        <v>17</v>
      </c>
      <c r="I7" s="537" t="s">
        <v>16</v>
      </c>
      <c r="J7" s="538"/>
      <c r="K7" s="81" t="s">
        <v>17</v>
      </c>
      <c r="L7" s="537" t="s">
        <v>16</v>
      </c>
      <c r="M7" s="538"/>
      <c r="N7" s="81" t="s">
        <v>17</v>
      </c>
      <c r="O7" s="81" t="s">
        <v>16</v>
      </c>
      <c r="P7" s="81" t="s">
        <v>17</v>
      </c>
      <c r="Q7" s="81" t="s">
        <v>16</v>
      </c>
      <c r="R7" s="81" t="s">
        <v>17</v>
      </c>
      <c r="S7" s="537" t="s">
        <v>16</v>
      </c>
      <c r="T7" s="538"/>
      <c r="U7" s="81" t="s">
        <v>17</v>
      </c>
      <c r="V7" s="81" t="s">
        <v>16</v>
      </c>
      <c r="W7" s="81" t="s">
        <v>17</v>
      </c>
      <c r="X7" s="547"/>
      <c r="Y7" s="80"/>
      <c r="AD7" s="3"/>
      <c r="AE7" s="3"/>
      <c r="AF7" s="3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6" customHeight="1" thickBo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0"/>
      <c r="AD8" s="3"/>
      <c r="AE8" s="3"/>
      <c r="AF8" s="3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6.5" customHeight="1" thickBot="1">
      <c r="A9" s="565" t="s">
        <v>77</v>
      </c>
      <c r="B9" s="557" t="s">
        <v>150</v>
      </c>
      <c r="C9" s="549" t="s">
        <v>43</v>
      </c>
      <c r="D9" s="549"/>
      <c r="E9" s="339">
        <f>G9+L9+Q9+V9</f>
        <v>980</v>
      </c>
      <c r="F9" s="149">
        <f>SUM(H9,N9,R9,W9)</f>
        <v>0</v>
      </c>
      <c r="G9" s="220">
        <v>250</v>
      </c>
      <c r="H9" s="222"/>
      <c r="I9" s="558"/>
      <c r="J9" s="559"/>
      <c r="K9" s="229"/>
      <c r="L9" s="550">
        <v>430</v>
      </c>
      <c r="M9" s="551"/>
      <c r="N9" s="222"/>
      <c r="O9" s="230"/>
      <c r="P9" s="184"/>
      <c r="Q9" s="220">
        <v>30</v>
      </c>
      <c r="R9" s="222"/>
      <c r="S9" s="558"/>
      <c r="T9" s="559"/>
      <c r="U9" s="184"/>
      <c r="V9" s="220">
        <v>270</v>
      </c>
      <c r="W9" s="222"/>
      <c r="X9" s="367" t="s">
        <v>163</v>
      </c>
      <c r="Y9" s="80"/>
      <c r="AD9" s="3"/>
      <c r="AE9" s="3"/>
      <c r="AF9" s="3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6.5" customHeight="1" thickBot="1">
      <c r="A10" s="566"/>
      <c r="B10" s="552"/>
      <c r="C10" s="536" t="s">
        <v>42</v>
      </c>
      <c r="D10" s="536"/>
      <c r="E10" s="304">
        <f>G10+I10+V10</f>
        <v>930</v>
      </c>
      <c r="F10" s="150">
        <f>SUM(H10,K10,W10)</f>
        <v>0</v>
      </c>
      <c r="G10" s="305">
        <v>240</v>
      </c>
      <c r="H10" s="222"/>
      <c r="I10" s="539">
        <v>460</v>
      </c>
      <c r="J10" s="540"/>
      <c r="K10" s="222"/>
      <c r="L10" s="518"/>
      <c r="M10" s="519"/>
      <c r="N10" s="221"/>
      <c r="O10" s="131"/>
      <c r="P10" s="175"/>
      <c r="Q10" s="131"/>
      <c r="R10" s="221"/>
      <c r="S10" s="523"/>
      <c r="T10" s="519"/>
      <c r="U10" s="225"/>
      <c r="V10" s="223">
        <v>230</v>
      </c>
      <c r="W10" s="222"/>
      <c r="X10" s="368" t="s">
        <v>163</v>
      </c>
      <c r="Y10" s="73"/>
      <c r="AD10" s="10"/>
      <c r="AE10" s="4"/>
      <c r="AF10" s="4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6.5" customHeight="1" thickBot="1">
      <c r="A11" s="566"/>
      <c r="B11" s="552"/>
      <c r="C11" s="536" t="s">
        <v>46</v>
      </c>
      <c r="D11" s="536"/>
      <c r="E11" s="304">
        <f>T11+V11</f>
        <v>2750</v>
      </c>
      <c r="F11" s="150">
        <f>SUM(U11,W11)</f>
        <v>0</v>
      </c>
      <c r="G11" s="131"/>
      <c r="H11" s="224"/>
      <c r="I11" s="523"/>
      <c r="J11" s="519"/>
      <c r="K11" s="221"/>
      <c r="L11" s="523"/>
      <c r="M11" s="519"/>
      <c r="N11" s="175"/>
      <c r="O11" s="131"/>
      <c r="P11" s="175"/>
      <c r="Q11" s="131"/>
      <c r="R11" s="175"/>
      <c r="S11" s="186" t="s">
        <v>22</v>
      </c>
      <c r="T11" s="293">
        <v>1950</v>
      </c>
      <c r="U11" s="222"/>
      <c r="V11" s="306">
        <v>800</v>
      </c>
      <c r="W11" s="222"/>
      <c r="X11" s="369" t="s">
        <v>164</v>
      </c>
      <c r="Y11" s="66"/>
      <c r="AD11" s="10"/>
      <c r="AE11" s="4"/>
      <c r="AF11" s="4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6.5" customHeight="1" thickBot="1">
      <c r="A12" s="566"/>
      <c r="B12" s="552" t="s">
        <v>151</v>
      </c>
      <c r="C12" s="536" t="s">
        <v>43</v>
      </c>
      <c r="D12" s="536"/>
      <c r="E12" s="291">
        <f>G12+L12+O12+Q12+V12</f>
        <v>2910</v>
      </c>
      <c r="F12" s="150">
        <f>SUM(H12,N12,P12,R12,W12)</f>
        <v>0</v>
      </c>
      <c r="G12" s="292">
        <v>60</v>
      </c>
      <c r="H12" s="222"/>
      <c r="I12" s="518"/>
      <c r="J12" s="519"/>
      <c r="K12" s="225"/>
      <c r="L12" s="544">
        <v>1250</v>
      </c>
      <c r="M12" s="545"/>
      <c r="N12" s="222"/>
      <c r="O12" s="325">
        <v>350</v>
      </c>
      <c r="P12" s="222"/>
      <c r="Q12" s="294">
        <v>150</v>
      </c>
      <c r="R12" s="222"/>
      <c r="S12" s="518"/>
      <c r="T12" s="519"/>
      <c r="U12" s="175"/>
      <c r="V12" s="322">
        <v>1100</v>
      </c>
      <c r="W12" s="222"/>
      <c r="X12" s="368" t="s">
        <v>165</v>
      </c>
      <c r="Y12" s="66"/>
      <c r="AD12" s="10"/>
      <c r="AE12" s="4"/>
      <c r="AF12" s="4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6.5" customHeight="1" thickBot="1">
      <c r="A13" s="566"/>
      <c r="B13" s="552"/>
      <c r="C13" s="536" t="s">
        <v>42</v>
      </c>
      <c r="D13" s="536"/>
      <c r="E13" s="304">
        <f>G13+J13+V13</f>
        <v>3570</v>
      </c>
      <c r="F13" s="150">
        <f>SUM(H13,K13,W13)</f>
        <v>0</v>
      </c>
      <c r="G13" s="292">
        <v>200</v>
      </c>
      <c r="H13" s="222"/>
      <c r="I13" s="313" t="s">
        <v>22</v>
      </c>
      <c r="J13" s="335">
        <v>2050</v>
      </c>
      <c r="K13" s="222"/>
      <c r="L13" s="518"/>
      <c r="M13" s="519"/>
      <c r="N13" s="221"/>
      <c r="O13" s="131"/>
      <c r="P13" s="221"/>
      <c r="Q13" s="131"/>
      <c r="R13" s="221"/>
      <c r="S13" s="523"/>
      <c r="T13" s="519"/>
      <c r="U13" s="175"/>
      <c r="V13" s="223">
        <v>1320</v>
      </c>
      <c r="W13" s="222"/>
      <c r="X13" s="368" t="s">
        <v>268</v>
      </c>
      <c r="Y13" s="66"/>
      <c r="AD13" s="10"/>
      <c r="AE13" s="4"/>
      <c r="AF13" s="4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6.5" customHeight="1" thickBot="1">
      <c r="A14" s="566"/>
      <c r="B14" s="552"/>
      <c r="C14" s="536" t="s">
        <v>79</v>
      </c>
      <c r="D14" s="536"/>
      <c r="E14" s="304">
        <f>G14+J14+V14</f>
        <v>2660</v>
      </c>
      <c r="F14" s="150">
        <f>SUM(H14,K14,W14)</f>
        <v>0</v>
      </c>
      <c r="G14" s="340">
        <v>200</v>
      </c>
      <c r="H14" s="222"/>
      <c r="I14" s="313" t="s">
        <v>22</v>
      </c>
      <c r="J14" s="335">
        <v>1560</v>
      </c>
      <c r="K14" s="222"/>
      <c r="L14" s="518"/>
      <c r="M14" s="519"/>
      <c r="N14" s="175"/>
      <c r="O14" s="131"/>
      <c r="P14" s="324"/>
      <c r="Q14" s="131"/>
      <c r="R14" s="175"/>
      <c r="S14" s="523"/>
      <c r="T14" s="519"/>
      <c r="U14" s="175"/>
      <c r="V14" s="223">
        <v>900</v>
      </c>
      <c r="W14" s="222"/>
      <c r="X14" s="368" t="s">
        <v>52</v>
      </c>
      <c r="Y14" s="66"/>
      <c r="AD14" s="10"/>
      <c r="AE14" s="4"/>
      <c r="AF14" s="4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6.5" customHeight="1" thickBot="1">
      <c r="A15" s="566"/>
      <c r="B15" s="552"/>
      <c r="C15" s="536" t="s">
        <v>46</v>
      </c>
      <c r="D15" s="536"/>
      <c r="E15" s="304">
        <f>S15+V15</f>
        <v>9050</v>
      </c>
      <c r="F15" s="150">
        <f>SUM(U15,W15)</f>
        <v>0</v>
      </c>
      <c r="G15" s="328"/>
      <c r="H15" s="326"/>
      <c r="I15" s="518"/>
      <c r="J15" s="519"/>
      <c r="K15" s="175"/>
      <c r="L15" s="523"/>
      <c r="M15" s="519"/>
      <c r="N15" s="175"/>
      <c r="O15" s="131"/>
      <c r="P15" s="175"/>
      <c r="Q15" s="131"/>
      <c r="R15" s="175"/>
      <c r="S15" s="567">
        <v>5700</v>
      </c>
      <c r="T15" s="568"/>
      <c r="U15" s="222"/>
      <c r="V15" s="294">
        <v>3350</v>
      </c>
      <c r="W15" s="222"/>
      <c r="X15" s="368" t="s">
        <v>165</v>
      </c>
      <c r="Y15" s="93"/>
      <c r="AD15" s="10"/>
      <c r="AE15" s="4"/>
      <c r="AF15" s="4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6.5" customHeight="1" thickBot="1">
      <c r="A16" s="566"/>
      <c r="B16" s="552"/>
      <c r="C16" s="536" t="s">
        <v>78</v>
      </c>
      <c r="D16" s="536"/>
      <c r="E16" s="304">
        <f>V16</f>
        <v>2940</v>
      </c>
      <c r="F16" s="150">
        <f>W16</f>
        <v>0</v>
      </c>
      <c r="G16" s="328"/>
      <c r="H16" s="327"/>
      <c r="I16" s="518"/>
      <c r="J16" s="519"/>
      <c r="K16" s="175"/>
      <c r="L16" s="523"/>
      <c r="M16" s="519"/>
      <c r="N16" s="175"/>
      <c r="O16" s="131"/>
      <c r="P16" s="175"/>
      <c r="Q16" s="131"/>
      <c r="R16" s="175"/>
      <c r="S16" s="523"/>
      <c r="T16" s="519"/>
      <c r="U16" s="224"/>
      <c r="V16" s="305">
        <v>2940</v>
      </c>
      <c r="W16" s="222"/>
      <c r="X16" s="368" t="s">
        <v>53</v>
      </c>
      <c r="Y16" s="73"/>
      <c r="AD16" s="10"/>
      <c r="AE16" s="3"/>
      <c r="AF16" s="3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6.5" customHeight="1" thickBot="1">
      <c r="A17" s="566"/>
      <c r="B17" s="552"/>
      <c r="C17" s="120" t="s">
        <v>80</v>
      </c>
      <c r="D17" s="120" t="s">
        <v>81</v>
      </c>
      <c r="E17" s="232">
        <f>G17+T17+V17</f>
        <v>1710</v>
      </c>
      <c r="F17" s="150">
        <f>SUM(H17,U17,W17)</f>
        <v>0</v>
      </c>
      <c r="G17" s="223">
        <v>50</v>
      </c>
      <c r="H17" s="315"/>
      <c r="I17" s="518"/>
      <c r="J17" s="519"/>
      <c r="K17" s="175"/>
      <c r="L17" s="523"/>
      <c r="M17" s="519"/>
      <c r="N17" s="175"/>
      <c r="O17" s="131"/>
      <c r="P17" s="175"/>
      <c r="Q17" s="131"/>
      <c r="R17" s="175"/>
      <c r="S17" s="185" t="s">
        <v>22</v>
      </c>
      <c r="T17" s="228">
        <v>960</v>
      </c>
      <c r="U17" s="222"/>
      <c r="V17" s="231">
        <v>700</v>
      </c>
      <c r="W17" s="222"/>
      <c r="X17" s="368" t="s">
        <v>166</v>
      </c>
      <c r="Y17" s="73"/>
      <c r="AD17" s="10"/>
      <c r="AE17" s="2"/>
      <c r="AF17" s="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6.5" customHeight="1" thickBot="1">
      <c r="A18" s="566"/>
      <c r="B18" s="552"/>
      <c r="C18" s="120" t="s">
        <v>82</v>
      </c>
      <c r="D18" s="120" t="s">
        <v>83</v>
      </c>
      <c r="E18" s="291">
        <f>G18+V18</f>
        <v>650</v>
      </c>
      <c r="F18" s="150">
        <f>SUM(H18,W18)</f>
        <v>0</v>
      </c>
      <c r="G18" s="223">
        <v>40</v>
      </c>
      <c r="H18" s="222"/>
      <c r="I18" s="518"/>
      <c r="J18" s="519"/>
      <c r="K18" s="175"/>
      <c r="L18" s="523"/>
      <c r="M18" s="519"/>
      <c r="N18" s="175"/>
      <c r="O18" s="131"/>
      <c r="P18" s="175"/>
      <c r="Q18" s="131"/>
      <c r="R18" s="175"/>
      <c r="S18" s="523"/>
      <c r="T18" s="519"/>
      <c r="U18" s="221"/>
      <c r="V18" s="292">
        <v>610</v>
      </c>
      <c r="W18" s="222"/>
      <c r="X18" s="368"/>
      <c r="Y18" s="73"/>
      <c r="AD18" s="10"/>
      <c r="AE18" s="2"/>
      <c r="AF18" s="2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6.5" customHeight="1" thickBot="1">
      <c r="A19" s="566"/>
      <c r="B19" s="552" t="s">
        <v>152</v>
      </c>
      <c r="C19" s="120" t="s">
        <v>84</v>
      </c>
      <c r="D19" s="120" t="s">
        <v>85</v>
      </c>
      <c r="E19" s="304">
        <f>V19</f>
        <v>410</v>
      </c>
      <c r="F19" s="150">
        <f>W19</f>
        <v>0</v>
      </c>
      <c r="G19" s="126"/>
      <c r="H19" s="226"/>
      <c r="I19" s="523"/>
      <c r="J19" s="519"/>
      <c r="K19" s="187"/>
      <c r="L19" s="524"/>
      <c r="M19" s="525"/>
      <c r="N19" s="187"/>
      <c r="O19" s="126"/>
      <c r="P19" s="187"/>
      <c r="Q19" s="126"/>
      <c r="R19" s="187"/>
      <c r="S19" s="524"/>
      <c r="T19" s="525"/>
      <c r="U19" s="187"/>
      <c r="V19" s="244">
        <v>410</v>
      </c>
      <c r="W19" s="227"/>
      <c r="X19" s="370" t="s">
        <v>170</v>
      </c>
      <c r="Y19" s="73"/>
      <c r="AD19" s="1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6.5" customHeight="1" thickBot="1">
      <c r="A20" s="566"/>
      <c r="B20" s="552"/>
      <c r="C20" s="120" t="s">
        <v>64</v>
      </c>
      <c r="D20" s="120" t="s">
        <v>86</v>
      </c>
      <c r="E20" s="304">
        <f>G20+V20</f>
        <v>1200</v>
      </c>
      <c r="F20" s="150">
        <f>SUM(H20,W20)</f>
        <v>0</v>
      </c>
      <c r="G20" s="244">
        <v>200</v>
      </c>
      <c r="H20" s="227"/>
      <c r="I20" s="518"/>
      <c r="J20" s="519"/>
      <c r="K20" s="187"/>
      <c r="L20" s="524"/>
      <c r="M20" s="525"/>
      <c r="N20" s="187"/>
      <c r="O20" s="126"/>
      <c r="P20" s="187"/>
      <c r="Q20" s="126"/>
      <c r="R20" s="187"/>
      <c r="S20" s="524"/>
      <c r="T20" s="525"/>
      <c r="U20" s="187"/>
      <c r="V20" s="296">
        <v>1000</v>
      </c>
      <c r="W20" s="227"/>
      <c r="X20" s="368" t="s">
        <v>94</v>
      </c>
      <c r="Y20" s="73"/>
      <c r="AD20" s="1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6.5" customHeight="1" thickBot="1">
      <c r="A21" s="566"/>
      <c r="B21" s="552"/>
      <c r="C21" s="120" t="s">
        <v>87</v>
      </c>
      <c r="D21" s="120" t="s">
        <v>188</v>
      </c>
      <c r="E21" s="291">
        <f>V21</f>
        <v>820</v>
      </c>
      <c r="F21" s="150">
        <f>W21</f>
        <v>0</v>
      </c>
      <c r="G21" s="126"/>
      <c r="H21" s="226"/>
      <c r="I21" s="523"/>
      <c r="J21" s="519"/>
      <c r="K21" s="187"/>
      <c r="L21" s="524"/>
      <c r="M21" s="525"/>
      <c r="N21" s="187"/>
      <c r="O21" s="126"/>
      <c r="P21" s="187"/>
      <c r="Q21" s="126"/>
      <c r="R21" s="187"/>
      <c r="S21" s="524"/>
      <c r="T21" s="525"/>
      <c r="U21" s="187"/>
      <c r="V21" s="296">
        <v>820</v>
      </c>
      <c r="W21" s="227"/>
      <c r="X21" s="368"/>
      <c r="Y21" s="94"/>
      <c r="Z21" s="3"/>
      <c r="AA21" s="2"/>
      <c r="AB21" s="2"/>
      <c r="AC21" s="2"/>
      <c r="AD21" s="1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6.5" customHeight="1" thickBot="1">
      <c r="A22" s="566"/>
      <c r="B22" s="552" t="s">
        <v>153</v>
      </c>
      <c r="C22" s="536" t="s">
        <v>155</v>
      </c>
      <c r="D22" s="536"/>
      <c r="E22" s="304">
        <f>G22+J22+L22+Q22+V22</f>
        <v>3810</v>
      </c>
      <c r="F22" s="150">
        <f>SUM(H22,K22,N22,R22,W22)</f>
        <v>0</v>
      </c>
      <c r="G22" s="132">
        <v>300</v>
      </c>
      <c r="H22" s="222"/>
      <c r="I22" s="185" t="s">
        <v>22</v>
      </c>
      <c r="J22" s="228">
        <v>1400</v>
      </c>
      <c r="K22" s="222"/>
      <c r="L22" s="534">
        <v>350</v>
      </c>
      <c r="M22" s="535"/>
      <c r="N22" s="222"/>
      <c r="O22" s="131"/>
      <c r="P22" s="175"/>
      <c r="Q22" s="131">
        <v>10</v>
      </c>
      <c r="R22" s="222"/>
      <c r="S22" s="523"/>
      <c r="T22" s="519"/>
      <c r="U22" s="225"/>
      <c r="V22" s="223">
        <v>1750</v>
      </c>
      <c r="W22" s="222"/>
      <c r="X22" s="369" t="s">
        <v>52</v>
      </c>
      <c r="Y22" s="94"/>
      <c r="Z22" s="3"/>
      <c r="AA22" s="2"/>
      <c r="AB22" s="2"/>
      <c r="AC22" s="2"/>
      <c r="AD22" s="10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6.5" customHeight="1" thickBot="1">
      <c r="A23" s="566"/>
      <c r="B23" s="552"/>
      <c r="C23" s="536" t="s">
        <v>46</v>
      </c>
      <c r="D23" s="536"/>
      <c r="E23" s="304">
        <f>G23+S23+V23</f>
        <v>5750</v>
      </c>
      <c r="F23" s="150">
        <f>SUM(H23,U23,W23)</f>
        <v>0</v>
      </c>
      <c r="G23" s="305">
        <v>350</v>
      </c>
      <c r="H23" s="222"/>
      <c r="I23" s="518"/>
      <c r="J23" s="519"/>
      <c r="K23" s="221"/>
      <c r="L23" s="523"/>
      <c r="M23" s="519"/>
      <c r="N23" s="225"/>
      <c r="O23" s="131"/>
      <c r="P23" s="175"/>
      <c r="Q23" s="131"/>
      <c r="R23" s="225"/>
      <c r="S23" s="567">
        <v>4300</v>
      </c>
      <c r="T23" s="568"/>
      <c r="U23" s="222"/>
      <c r="V23" s="306">
        <v>1100</v>
      </c>
      <c r="W23" s="222"/>
      <c r="X23" s="368"/>
      <c r="Y23" s="94"/>
      <c r="Z23" s="3"/>
      <c r="AA23" s="2"/>
      <c r="AB23" s="2"/>
      <c r="AC23" s="2"/>
      <c r="AD23" s="5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6.5" customHeight="1" thickBot="1">
      <c r="A24" s="385" t="s">
        <v>208</v>
      </c>
      <c r="B24" s="383" t="s">
        <v>207</v>
      </c>
      <c r="C24" s="529" t="s">
        <v>46</v>
      </c>
      <c r="D24" s="529"/>
      <c r="E24" s="341">
        <f>G24+L24+Q24+T24+V24</f>
        <v>4880</v>
      </c>
      <c r="F24" s="151">
        <f>SUM(H24,N24,R24,U24,W24)</f>
        <v>0</v>
      </c>
      <c r="G24" s="188">
        <v>200</v>
      </c>
      <c r="H24" s="222"/>
      <c r="I24" s="527"/>
      <c r="J24" s="528"/>
      <c r="K24" s="189"/>
      <c r="L24" s="532">
        <v>250</v>
      </c>
      <c r="M24" s="533"/>
      <c r="N24" s="222"/>
      <c r="O24" s="188"/>
      <c r="P24" s="189"/>
      <c r="Q24" s="188">
        <v>20</v>
      </c>
      <c r="R24" s="222"/>
      <c r="S24" s="190" t="s">
        <v>22</v>
      </c>
      <c r="T24" s="342">
        <v>2670</v>
      </c>
      <c r="U24" s="222"/>
      <c r="V24" s="307">
        <v>1740</v>
      </c>
      <c r="W24" s="222"/>
      <c r="X24" s="371" t="s">
        <v>209</v>
      </c>
      <c r="Y24" s="94"/>
      <c r="Z24" s="3"/>
      <c r="AA24" s="2"/>
      <c r="AB24" s="2"/>
      <c r="AC24" s="2"/>
      <c r="AD24" s="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6.5" customHeight="1" thickBot="1">
      <c r="A25" s="84"/>
      <c r="B25" s="84"/>
      <c r="C25" s="64"/>
      <c r="D25" s="64"/>
      <c r="E25" s="110"/>
      <c r="F25" s="108"/>
      <c r="G25" s="110"/>
      <c r="H25" s="109"/>
      <c r="I25" s="110"/>
      <c r="J25" s="110"/>
      <c r="K25" s="109"/>
      <c r="L25" s="110"/>
      <c r="M25" s="110"/>
      <c r="N25" s="109"/>
      <c r="O25" s="110"/>
      <c r="P25" s="109"/>
      <c r="Q25" s="110"/>
      <c r="R25" s="109"/>
      <c r="S25" s="110"/>
      <c r="T25" s="110"/>
      <c r="U25" s="107"/>
      <c r="V25" s="110"/>
      <c r="W25" s="107"/>
      <c r="X25" s="64"/>
      <c r="Y25" s="94"/>
      <c r="Z25" s="3"/>
      <c r="AA25" s="2"/>
      <c r="AB25" s="2"/>
      <c r="AC25" s="2"/>
      <c r="AD25" s="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9.5" customHeight="1" thickBot="1">
      <c r="A26" s="84"/>
      <c r="B26" s="69"/>
      <c r="C26" s="530" t="s">
        <v>19</v>
      </c>
      <c r="D26" s="531"/>
      <c r="E26" s="152">
        <f>SUM(E9:E24)</f>
        <v>45020</v>
      </c>
      <c r="F26" s="148">
        <f>SUM(F9:F24)</f>
        <v>0</v>
      </c>
      <c r="G26" s="152">
        <f>SUM(G9,G10,G12,G13,G14,G17,G18,G20,G22,G23,G24)</f>
        <v>2090</v>
      </c>
      <c r="H26" s="142">
        <f>SUM(H9,H10,H12,H13,H14,H17,H18,H20,H22,H23,H24)</f>
        <v>0</v>
      </c>
      <c r="I26" s="516">
        <f>SUM(I10,J13,J14,J22)</f>
        <v>5470</v>
      </c>
      <c r="J26" s="517"/>
      <c r="K26" s="142">
        <f>SUM(K10,K13,K14,K22)</f>
        <v>0</v>
      </c>
      <c r="L26" s="521">
        <f>SUM(L9,L12,L22,L24)</f>
        <v>2280</v>
      </c>
      <c r="M26" s="522"/>
      <c r="N26" s="142">
        <f>SUM(N9,N12,N22,N24)</f>
        <v>0</v>
      </c>
      <c r="O26" s="152">
        <f>O12</f>
        <v>350</v>
      </c>
      <c r="P26" s="142">
        <f>P12</f>
        <v>0</v>
      </c>
      <c r="Q26" s="152">
        <f>SUM(Q9,Q12,Q22,Q24)</f>
        <v>210</v>
      </c>
      <c r="R26" s="142">
        <f>SUM(R9,R12,R22,R24)</f>
        <v>0</v>
      </c>
      <c r="S26" s="516">
        <f>SUM(T11,S15,T17,S23,T24)</f>
        <v>15580</v>
      </c>
      <c r="T26" s="517"/>
      <c r="U26" s="142">
        <f>SUM(U11,U15,U17,U23,U24)</f>
        <v>0</v>
      </c>
      <c r="V26" s="152">
        <f>SUM(V9:V24)</f>
        <v>19040</v>
      </c>
      <c r="W26" s="145">
        <f>SUM(W9:W24)</f>
        <v>0</v>
      </c>
      <c r="X26" s="65"/>
      <c r="Y26" s="94"/>
      <c r="Z26" s="3"/>
      <c r="AA26" s="2"/>
      <c r="AB26" s="2"/>
      <c r="AC26" s="2"/>
      <c r="AD26" s="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" customHeight="1">
      <c r="A27" s="89" t="s">
        <v>110</v>
      </c>
      <c r="B27" s="90"/>
      <c r="C27" s="59"/>
      <c r="D27" s="59"/>
      <c r="E27" s="59"/>
      <c r="F27" s="192" t="s">
        <v>111</v>
      </c>
      <c r="G27" s="59"/>
      <c r="H27" s="59"/>
      <c r="I27" s="59"/>
      <c r="J27" s="59"/>
      <c r="K27" s="59"/>
      <c r="L27" s="59"/>
      <c r="M27" s="59"/>
      <c r="N27" s="59"/>
      <c r="O27" s="59"/>
      <c r="P27" s="219"/>
      <c r="Q27" s="59"/>
      <c r="R27" s="59"/>
      <c r="S27" s="59"/>
      <c r="T27" s="59"/>
      <c r="U27" s="59"/>
      <c r="V27" s="59"/>
      <c r="W27" s="59"/>
      <c r="X27" s="62"/>
      <c r="Y27" s="73"/>
      <c r="Z27" s="3"/>
      <c r="AA27" s="2"/>
      <c r="AB27" s="2"/>
      <c r="AC27" s="2"/>
      <c r="AD27" s="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" customHeight="1">
      <c r="A28" s="526" t="s">
        <v>210</v>
      </c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0"/>
      <c r="R28" s="520"/>
      <c r="S28" s="520"/>
      <c r="T28" s="520"/>
      <c r="U28" s="520"/>
      <c r="V28" s="520"/>
      <c r="W28" s="520"/>
      <c r="X28" s="520"/>
      <c r="Y28" s="96"/>
      <c r="Z28" s="3"/>
      <c r="AA28" s="2"/>
      <c r="AB28" s="2"/>
      <c r="AC28" s="2"/>
      <c r="AD28" s="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3.5" customHeight="1">
      <c r="A29" s="97"/>
      <c r="B29" s="65"/>
      <c r="C29" s="65"/>
      <c r="D29" s="65"/>
      <c r="E29" s="85"/>
      <c r="F29" s="97"/>
      <c r="G29" s="61"/>
      <c r="H29" s="61"/>
      <c r="I29" s="61"/>
      <c r="J29" s="61"/>
      <c r="K29" s="61"/>
      <c r="L29" s="61"/>
      <c r="M29" s="97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7"/>
      <c r="Z29" s="55"/>
      <c r="AA29" s="55"/>
      <c r="AB29" s="55"/>
      <c r="AC29" s="55"/>
      <c r="AD29" s="55"/>
      <c r="AE29" s="56"/>
      <c r="AF29" s="56"/>
      <c r="AG29" s="56"/>
      <c r="AH29" s="56"/>
      <c r="AI29" s="56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3.5" customHeight="1">
      <c r="A30" s="97"/>
      <c r="B30" s="98"/>
      <c r="C30" s="98"/>
      <c r="D30" s="98"/>
      <c r="E30" s="98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100"/>
      <c r="Z30" s="55"/>
      <c r="AA30" s="55"/>
      <c r="AB30" s="55"/>
      <c r="AC30" s="55"/>
      <c r="AD30" s="55"/>
      <c r="AE30" s="56"/>
      <c r="AF30" s="56"/>
      <c r="AG30" s="56"/>
      <c r="AH30" s="56"/>
      <c r="AI30" s="56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3.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6"/>
      <c r="AF31" s="56"/>
      <c r="AG31" s="56"/>
      <c r="AH31" s="56"/>
      <c r="AI31" s="56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3.5" customHeight="1">
      <c r="A32" s="55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5"/>
      <c r="Z32" s="55"/>
      <c r="AA32" s="55"/>
      <c r="AB32" s="55"/>
      <c r="AC32" s="55"/>
      <c r="AD32" s="55"/>
      <c r="AE32" s="56"/>
      <c r="AF32" s="56"/>
      <c r="AG32" s="56"/>
      <c r="AH32" s="56"/>
      <c r="AI32" s="56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3.5" customHeight="1">
      <c r="A33" s="55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5"/>
      <c r="Z33" s="55"/>
      <c r="AA33" s="55"/>
      <c r="AB33" s="55"/>
      <c r="AC33" s="55"/>
      <c r="AD33" s="55"/>
      <c r="AE33" s="56"/>
      <c r="AF33" s="56"/>
      <c r="AG33" s="56"/>
      <c r="AH33" s="56"/>
      <c r="AI33" s="56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3.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6"/>
      <c r="AF34" s="56"/>
      <c r="AG34" s="56"/>
      <c r="AH34" s="56"/>
      <c r="AI34" s="56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3.5" customHeight="1">
      <c r="A35" s="55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5"/>
      <c r="Z35" s="55"/>
      <c r="AA35" s="55"/>
      <c r="AB35" s="55"/>
      <c r="AC35" s="55"/>
      <c r="AD35" s="55"/>
      <c r="AE35" s="56"/>
      <c r="AF35" s="56"/>
      <c r="AG35" s="56"/>
      <c r="AH35" s="56"/>
      <c r="AI35" s="56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3.5" customHeight="1">
      <c r="A36" s="55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5"/>
      <c r="Z36" s="55"/>
      <c r="AA36" s="55"/>
      <c r="AB36" s="55"/>
      <c r="AC36" s="55"/>
      <c r="AD36" s="55"/>
      <c r="AE36" s="56"/>
      <c r="AF36" s="56"/>
      <c r="AG36" s="56"/>
      <c r="AH36" s="56"/>
      <c r="AI36" s="56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3.5" customHeight="1">
      <c r="A37" s="55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5"/>
      <c r="Z37" s="55"/>
      <c r="AA37" s="55"/>
      <c r="AB37" s="55"/>
      <c r="AC37" s="55"/>
      <c r="AD37" s="55"/>
      <c r="AE37" s="56"/>
      <c r="AF37" s="56"/>
      <c r="AG37" s="56"/>
      <c r="AH37" s="56"/>
      <c r="AI37" s="56"/>
      <c r="AJ37" s="1"/>
      <c r="AK37" s="1"/>
      <c r="AL37" s="1"/>
      <c r="AM37" s="1"/>
      <c r="AN37" s="1"/>
      <c r="AO37" s="1"/>
      <c r="AP37" s="1"/>
      <c r="AQ37" s="1"/>
      <c r="AR37" s="1"/>
    </row>
    <row r="38" spans="1:35" ht="13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</row>
    <row r="39" spans="1:35" ht="13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</row>
    <row r="40" spans="1:35" ht="13.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</row>
    <row r="41" spans="1:35" ht="13.5" customHeight="1">
      <c r="A41" s="54"/>
      <c r="B41" s="19"/>
      <c r="C41" s="19"/>
      <c r="D41" s="1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57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</row>
    <row r="42" spans="1:35" ht="13.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</row>
    <row r="43" spans="1:35" ht="13.5">
      <c r="A43" s="18"/>
      <c r="B43" s="18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</row>
    <row r="44" spans="1:35" ht="13.5">
      <c r="A44" s="18"/>
      <c r="B44" s="18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</row>
    <row r="45" spans="1:35" ht="13.5">
      <c r="A45" s="18"/>
      <c r="B45" s="1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</row>
    <row r="46" spans="1:35" ht="13.5">
      <c r="A46" s="18"/>
      <c r="B46" s="18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</row>
    <row r="47" spans="1:35" ht="13.5">
      <c r="A47" s="18"/>
      <c r="B47" s="18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</row>
    <row r="48" spans="1:35" ht="13.5">
      <c r="A48" s="18"/>
      <c r="B48" s="18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</row>
    <row r="49" spans="1:35" ht="13.5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</row>
    <row r="50" spans="1:35" ht="13.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</row>
    <row r="51" spans="1:35" ht="13.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</row>
    <row r="52" spans="1:35" ht="13.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</row>
    <row r="53" spans="1:35" ht="13.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</row>
    <row r="54" spans="1:35" ht="13.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</row>
    <row r="55" spans="1:35" ht="13.5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35" ht="13.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35" ht="13.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35" ht="13.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35" ht="13.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35" ht="13.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35" ht="13.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35" ht="13.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35" ht="13.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35" ht="13.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</row>
    <row r="65" spans="1:35" ht="13.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</row>
    <row r="66" spans="1:35" ht="13.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</row>
    <row r="67" spans="1:35" ht="13.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</row>
    <row r="68" spans="1:35" ht="13.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</row>
    <row r="69" spans="1:35" ht="13.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</row>
    <row r="70" spans="1:35" ht="13.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</row>
    <row r="71" spans="1:35" ht="13.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</row>
    <row r="72" spans="1:35" ht="13.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</row>
    <row r="73" spans="1:35" ht="13.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</row>
    <row r="74" spans="1:35" ht="13.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</row>
    <row r="75" spans="1:35" ht="13.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</row>
    <row r="76" spans="1:35" ht="13.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</row>
    <row r="77" spans="1:35" ht="13.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1:35" ht="13.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</row>
    <row r="79" spans="1:35" ht="13.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</row>
    <row r="80" spans="1:35" ht="13.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</row>
    <row r="81" spans="1:35" ht="13.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1:35" ht="13.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</row>
    <row r="83" spans="1:35" ht="13.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</row>
    <row r="84" spans="1:35" ht="13.5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</row>
    <row r="85" spans="1:35" ht="13.5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</row>
    <row r="86" spans="1:35" ht="13.5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</row>
    <row r="87" spans="1:35" ht="13.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</row>
    <row r="88" spans="1:35" ht="13.5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</row>
    <row r="89" spans="1:35" ht="13.5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</row>
    <row r="90" spans="1:35" ht="13.5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</row>
  </sheetData>
  <sheetProtection password="DC29" sheet="1" selectLockedCells="1"/>
  <mergeCells count="94">
    <mergeCell ref="B22:B23"/>
    <mergeCell ref="C22:D22"/>
    <mergeCell ref="C23:D23"/>
    <mergeCell ref="S22:T22"/>
    <mergeCell ref="S23:T23"/>
    <mergeCell ref="S19:T19"/>
    <mergeCell ref="I19:J19"/>
    <mergeCell ref="L21:M21"/>
    <mergeCell ref="S20:T20"/>
    <mergeCell ref="L19:M19"/>
    <mergeCell ref="S13:T13"/>
    <mergeCell ref="S18:T18"/>
    <mergeCell ref="L17:M17"/>
    <mergeCell ref="L18:M18"/>
    <mergeCell ref="L15:M15"/>
    <mergeCell ref="I9:J9"/>
    <mergeCell ref="L10:M10"/>
    <mergeCell ref="L11:M11"/>
    <mergeCell ref="A9:A23"/>
    <mergeCell ref="B19:B21"/>
    <mergeCell ref="S15:T15"/>
    <mergeCell ref="S2:U2"/>
    <mergeCell ref="S3:U4"/>
    <mergeCell ref="S16:T16"/>
    <mergeCell ref="C13:D13"/>
    <mergeCell ref="C16:D16"/>
    <mergeCell ref="C14:D14"/>
    <mergeCell ref="L6:N6"/>
    <mergeCell ref="V1:X1"/>
    <mergeCell ref="S9:T9"/>
    <mergeCell ref="D3:H4"/>
    <mergeCell ref="G6:H6"/>
    <mergeCell ref="F6:F7"/>
    <mergeCell ref="C6:D7"/>
    <mergeCell ref="E6:E7"/>
    <mergeCell ref="A3:C4"/>
    <mergeCell ref="A6:B7"/>
    <mergeCell ref="I3:M4"/>
    <mergeCell ref="B12:B18"/>
    <mergeCell ref="V2:W2"/>
    <mergeCell ref="V3:W4"/>
    <mergeCell ref="N3:O4"/>
    <mergeCell ref="L14:M14"/>
    <mergeCell ref="P2:R2"/>
    <mergeCell ref="B9:B11"/>
    <mergeCell ref="S10:T10"/>
    <mergeCell ref="S12:T12"/>
    <mergeCell ref="S14:T14"/>
    <mergeCell ref="C9:D9"/>
    <mergeCell ref="C15:D15"/>
    <mergeCell ref="P3:R4"/>
    <mergeCell ref="I15:J15"/>
    <mergeCell ref="L13:M13"/>
    <mergeCell ref="C10:D10"/>
    <mergeCell ref="C11:D11"/>
    <mergeCell ref="L9:M9"/>
    <mergeCell ref="I11:J11"/>
    <mergeCell ref="X6:X7"/>
    <mergeCell ref="O6:P6"/>
    <mergeCell ref="Q6:R6"/>
    <mergeCell ref="V6:W6"/>
    <mergeCell ref="S7:T7"/>
    <mergeCell ref="N2:O2"/>
    <mergeCell ref="S6:U6"/>
    <mergeCell ref="I2:M2"/>
    <mergeCell ref="C12:D12"/>
    <mergeCell ref="D2:H2"/>
    <mergeCell ref="L7:M7"/>
    <mergeCell ref="A2:C2"/>
    <mergeCell ref="I10:J10"/>
    <mergeCell ref="I6:K6"/>
    <mergeCell ref="L12:M12"/>
    <mergeCell ref="I12:J12"/>
    <mergeCell ref="I7:J7"/>
    <mergeCell ref="I24:J24"/>
    <mergeCell ref="L16:M16"/>
    <mergeCell ref="I16:J16"/>
    <mergeCell ref="I17:J17"/>
    <mergeCell ref="I26:J26"/>
    <mergeCell ref="C24:D24"/>
    <mergeCell ref="C26:D26"/>
    <mergeCell ref="L24:M24"/>
    <mergeCell ref="L22:M22"/>
    <mergeCell ref="L20:M20"/>
    <mergeCell ref="S26:T26"/>
    <mergeCell ref="I18:J18"/>
    <mergeCell ref="Q28:X28"/>
    <mergeCell ref="L26:M26"/>
    <mergeCell ref="I20:J20"/>
    <mergeCell ref="I21:J21"/>
    <mergeCell ref="S21:T21"/>
    <mergeCell ref="A28:P28"/>
    <mergeCell ref="I23:J23"/>
    <mergeCell ref="L23:M23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  <ignoredErrors>
    <ignoredError sqref="E19:E20 F19:F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S43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4" width="6.125" style="0" customWidth="1"/>
    <col min="5" max="5" width="6.625" style="0" customWidth="1"/>
    <col min="6" max="6" width="7.375" style="0" customWidth="1"/>
    <col min="7" max="7" width="6.125" style="0" customWidth="1"/>
    <col min="8" max="8" width="7.625" style="0" customWidth="1"/>
    <col min="9" max="9" width="2.625" style="0" customWidth="1"/>
    <col min="10" max="10" width="4.125" style="0" customWidth="1"/>
    <col min="11" max="11" width="7.375" style="0" customWidth="1"/>
    <col min="12" max="12" width="2.625" style="0" customWidth="1"/>
    <col min="13" max="13" width="4.125" style="0" customWidth="1"/>
    <col min="14" max="14" width="7.375" style="0" customWidth="1"/>
    <col min="15" max="15" width="2.625" style="0" customWidth="1"/>
    <col min="16" max="16" width="4.125" style="0" customWidth="1"/>
    <col min="17" max="17" width="7.375" style="0" customWidth="1"/>
    <col min="18" max="18" width="6.125" style="0" customWidth="1"/>
    <col min="19" max="19" width="7.375" style="0" customWidth="1"/>
    <col min="20" max="20" width="2.625" style="0" customWidth="1"/>
    <col min="21" max="21" width="4.125" style="0" customWidth="1"/>
    <col min="22" max="22" width="7.375" style="0" customWidth="1"/>
    <col min="23" max="25" width="6.125" style="0" customWidth="1"/>
    <col min="26" max="26" width="16.625" style="0" customWidth="1"/>
    <col min="27" max="30" width="6.625" style="0" customWidth="1"/>
    <col min="31" max="31" width="18.625" style="0" customWidth="1"/>
    <col min="32" max="33" width="5.625" style="0" customWidth="1"/>
  </cols>
  <sheetData>
    <row r="1" spans="1:45" ht="21" customHeight="1" thickBot="1">
      <c r="A1" s="75" t="s">
        <v>73</v>
      </c>
      <c r="B1" s="75"/>
      <c r="C1" s="75"/>
      <c r="D1" s="76"/>
      <c r="E1" s="219" t="s">
        <v>113</v>
      </c>
      <c r="F1" s="76"/>
      <c r="G1" s="76"/>
      <c r="H1" s="76"/>
      <c r="I1" s="76"/>
      <c r="J1" s="77"/>
      <c r="K1" s="78"/>
      <c r="L1" s="78"/>
      <c r="M1" s="72"/>
      <c r="N1" s="72"/>
      <c r="O1" s="72"/>
      <c r="P1" s="72"/>
      <c r="Q1" s="72"/>
      <c r="R1" s="72"/>
      <c r="S1" s="72"/>
      <c r="T1" s="72"/>
      <c r="U1" s="72"/>
      <c r="V1" s="673" t="str">
        <f>#REF!</f>
        <v>令和6年2月1日改正版</v>
      </c>
      <c r="W1" s="673"/>
      <c r="X1" s="673"/>
      <c r="Y1" s="72"/>
      <c r="Z1" s="6"/>
      <c r="AA1" s="2"/>
      <c r="AB1" s="2"/>
      <c r="AC1" s="2"/>
      <c r="AD1" s="2"/>
      <c r="AE1" s="2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3.5">
      <c r="A2" s="501" t="str">
        <f>#REF!</f>
        <v>広告主名</v>
      </c>
      <c r="B2" s="477"/>
      <c r="C2" s="478"/>
      <c r="D2" s="476" t="s">
        <v>7</v>
      </c>
      <c r="E2" s="477"/>
      <c r="F2" s="477"/>
      <c r="G2" s="477"/>
      <c r="H2" s="478"/>
      <c r="I2" s="476" t="s">
        <v>8</v>
      </c>
      <c r="J2" s="477"/>
      <c r="K2" s="477"/>
      <c r="L2" s="477"/>
      <c r="M2" s="478"/>
      <c r="N2" s="476" t="s">
        <v>9</v>
      </c>
      <c r="O2" s="477"/>
      <c r="P2" s="478"/>
      <c r="Q2" s="476" t="s">
        <v>10</v>
      </c>
      <c r="R2" s="477"/>
      <c r="S2" s="478"/>
      <c r="T2" s="476" t="s">
        <v>11</v>
      </c>
      <c r="U2" s="477"/>
      <c r="V2" s="478"/>
      <c r="W2" s="553" t="s">
        <v>75</v>
      </c>
      <c r="X2" s="554"/>
      <c r="Y2" s="64"/>
      <c r="Z2" s="7"/>
      <c r="AE2" s="2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0.5" customHeight="1">
      <c r="A3" s="492"/>
      <c r="B3" s="481"/>
      <c r="C3" s="482"/>
      <c r="D3" s="480"/>
      <c r="E3" s="481"/>
      <c r="F3" s="481"/>
      <c r="G3" s="481"/>
      <c r="H3" s="482"/>
      <c r="I3" s="480"/>
      <c r="J3" s="481"/>
      <c r="K3" s="481"/>
      <c r="L3" s="481"/>
      <c r="M3" s="482"/>
      <c r="N3" s="480"/>
      <c r="O3" s="481"/>
      <c r="P3" s="482"/>
      <c r="Q3" s="470">
        <f>'一関地区'!F27+'胆江地区'!F26+F29+'栗原市'!E23</f>
        <v>0</v>
      </c>
      <c r="R3" s="471"/>
      <c r="S3" s="472"/>
      <c r="T3" s="495"/>
      <c r="U3" s="496"/>
      <c r="V3" s="497"/>
      <c r="W3" s="555"/>
      <c r="X3" s="505"/>
      <c r="Y3" s="64"/>
      <c r="Z3" s="7"/>
      <c r="AE3" s="2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0.5" customHeight="1" thickBot="1">
      <c r="A4" s="493"/>
      <c r="B4" s="484"/>
      <c r="C4" s="485"/>
      <c r="D4" s="483"/>
      <c r="E4" s="484"/>
      <c r="F4" s="484"/>
      <c r="G4" s="484"/>
      <c r="H4" s="485"/>
      <c r="I4" s="483"/>
      <c r="J4" s="484"/>
      <c r="K4" s="484"/>
      <c r="L4" s="484"/>
      <c r="M4" s="485"/>
      <c r="N4" s="483"/>
      <c r="O4" s="484"/>
      <c r="P4" s="485"/>
      <c r="Q4" s="473"/>
      <c r="R4" s="474"/>
      <c r="S4" s="475"/>
      <c r="T4" s="498"/>
      <c r="U4" s="499"/>
      <c r="V4" s="500"/>
      <c r="W4" s="556"/>
      <c r="X4" s="506"/>
      <c r="Y4" s="64"/>
      <c r="Z4" s="7"/>
      <c r="AE4" s="2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6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7"/>
      <c r="Y5" s="87"/>
      <c r="Z5" s="9"/>
      <c r="AA5" s="3"/>
      <c r="AB5" s="3"/>
      <c r="AC5" s="3"/>
      <c r="AD5" s="3"/>
      <c r="AE5" s="2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6.5" customHeight="1">
      <c r="A6" s="563" t="s">
        <v>12</v>
      </c>
      <c r="B6" s="548"/>
      <c r="C6" s="548" t="s">
        <v>13</v>
      </c>
      <c r="D6" s="548"/>
      <c r="E6" s="548" t="s">
        <v>14</v>
      </c>
      <c r="F6" s="548" t="s">
        <v>17</v>
      </c>
      <c r="G6" s="548" t="s">
        <v>1</v>
      </c>
      <c r="H6" s="548"/>
      <c r="I6" s="541" t="s">
        <v>4</v>
      </c>
      <c r="J6" s="542"/>
      <c r="K6" s="543"/>
      <c r="L6" s="541" t="s">
        <v>3</v>
      </c>
      <c r="M6" s="542"/>
      <c r="N6" s="543"/>
      <c r="O6" s="541" t="s">
        <v>5</v>
      </c>
      <c r="P6" s="542"/>
      <c r="Q6" s="543"/>
      <c r="R6" s="548" t="s">
        <v>45</v>
      </c>
      <c r="S6" s="548"/>
      <c r="T6" s="541" t="s">
        <v>46</v>
      </c>
      <c r="U6" s="542"/>
      <c r="V6" s="543"/>
      <c r="W6" s="548" t="s">
        <v>15</v>
      </c>
      <c r="X6" s="548"/>
      <c r="Y6" s="662"/>
      <c r="Z6" s="8"/>
      <c r="AA6" s="3"/>
      <c r="AB6" s="3"/>
      <c r="AC6" s="3"/>
      <c r="AD6" s="3"/>
      <c r="AE6" s="3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6.5" customHeight="1" thickBot="1">
      <c r="A7" s="564"/>
      <c r="B7" s="562"/>
      <c r="C7" s="562"/>
      <c r="D7" s="562"/>
      <c r="E7" s="562"/>
      <c r="F7" s="562"/>
      <c r="G7" s="81" t="s">
        <v>16</v>
      </c>
      <c r="H7" s="81" t="s">
        <v>17</v>
      </c>
      <c r="I7" s="537" t="s">
        <v>16</v>
      </c>
      <c r="J7" s="538"/>
      <c r="K7" s="81" t="s">
        <v>17</v>
      </c>
      <c r="L7" s="537" t="s">
        <v>16</v>
      </c>
      <c r="M7" s="538"/>
      <c r="N7" s="81" t="s">
        <v>17</v>
      </c>
      <c r="O7" s="537" t="s">
        <v>16</v>
      </c>
      <c r="P7" s="538"/>
      <c r="Q7" s="81" t="s">
        <v>17</v>
      </c>
      <c r="R7" s="81" t="s">
        <v>16</v>
      </c>
      <c r="S7" s="81" t="s">
        <v>17</v>
      </c>
      <c r="T7" s="537" t="s">
        <v>16</v>
      </c>
      <c r="U7" s="538"/>
      <c r="V7" s="81" t="s">
        <v>17</v>
      </c>
      <c r="W7" s="562"/>
      <c r="X7" s="562"/>
      <c r="Y7" s="663"/>
      <c r="Z7" s="8"/>
      <c r="AE7" s="3"/>
      <c r="AF7" s="3"/>
      <c r="AG7" s="3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6" customHeight="1" thickBo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345"/>
      <c r="M8" s="345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"/>
      <c r="AE8" s="3"/>
      <c r="AF8" s="3"/>
      <c r="AG8" s="3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6.5" customHeight="1" thickBot="1">
      <c r="A9" s="664" t="s">
        <v>200</v>
      </c>
      <c r="B9" s="665"/>
      <c r="C9" s="509" t="s">
        <v>42</v>
      </c>
      <c r="D9" s="509"/>
      <c r="E9" s="137">
        <f>G9+J9</f>
        <v>3350</v>
      </c>
      <c r="F9" s="149">
        <f>SUM(H9,K9)</f>
        <v>0</v>
      </c>
      <c r="G9" s="308">
        <v>300</v>
      </c>
      <c r="H9" s="287"/>
      <c r="I9" s="346" t="s">
        <v>22</v>
      </c>
      <c r="J9" s="334">
        <v>3050</v>
      </c>
      <c r="K9" s="287"/>
      <c r="L9" s="660"/>
      <c r="M9" s="661"/>
      <c r="N9" s="238"/>
      <c r="O9" s="623"/>
      <c r="P9" s="624"/>
      <c r="Q9" s="238"/>
      <c r="R9" s="147"/>
      <c r="S9" s="167"/>
      <c r="T9" s="623"/>
      <c r="U9" s="624"/>
      <c r="V9" s="167"/>
      <c r="W9" s="446" t="s">
        <v>168</v>
      </c>
      <c r="X9" s="446"/>
      <c r="Y9" s="447"/>
      <c r="Z9" s="13"/>
      <c r="AE9" s="10"/>
      <c r="AF9" s="4"/>
      <c r="AG9" s="4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6.5" customHeight="1" thickBot="1">
      <c r="A10" s="666"/>
      <c r="B10" s="667"/>
      <c r="C10" s="414" t="s">
        <v>43</v>
      </c>
      <c r="D10" s="414"/>
      <c r="E10" s="295">
        <f>G10+M10+O10</f>
        <v>2950</v>
      </c>
      <c r="F10" s="150">
        <f>SUM(H10,N10,Q10)</f>
        <v>0</v>
      </c>
      <c r="G10" s="292">
        <v>150</v>
      </c>
      <c r="H10" s="287"/>
      <c r="I10" s="632"/>
      <c r="J10" s="627"/>
      <c r="K10" s="234"/>
      <c r="L10" s="140" t="s">
        <v>22</v>
      </c>
      <c r="M10" s="386">
        <v>2200</v>
      </c>
      <c r="N10" s="287"/>
      <c r="O10" s="625">
        <v>600</v>
      </c>
      <c r="P10" s="615"/>
      <c r="Q10" s="287"/>
      <c r="R10" s="239"/>
      <c r="S10" s="168"/>
      <c r="T10" s="626"/>
      <c r="U10" s="627"/>
      <c r="V10" s="168"/>
      <c r="W10" s="603" t="s">
        <v>263</v>
      </c>
      <c r="X10" s="603"/>
      <c r="Y10" s="653"/>
      <c r="Z10" s="13"/>
      <c r="AE10" s="10"/>
      <c r="AF10" s="4"/>
      <c r="AG10" s="4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6.5" customHeight="1" thickBot="1">
      <c r="A11" s="666"/>
      <c r="B11" s="667"/>
      <c r="C11" s="414" t="s">
        <v>46</v>
      </c>
      <c r="D11" s="414"/>
      <c r="E11" s="132">
        <f>G11+R11+T11</f>
        <v>13850</v>
      </c>
      <c r="F11" s="150">
        <f>SUM(H11,S11,V11)</f>
        <v>0</v>
      </c>
      <c r="G11" s="305">
        <v>2500</v>
      </c>
      <c r="H11" s="312"/>
      <c r="I11" s="632"/>
      <c r="J11" s="627"/>
      <c r="K11" s="168"/>
      <c r="L11" s="626"/>
      <c r="M11" s="627"/>
      <c r="N11" s="168"/>
      <c r="O11" s="626"/>
      <c r="P11" s="627"/>
      <c r="Q11" s="168"/>
      <c r="R11" s="236">
        <v>200</v>
      </c>
      <c r="S11" s="287"/>
      <c r="T11" s="608">
        <v>11150</v>
      </c>
      <c r="U11" s="545"/>
      <c r="V11" s="287"/>
      <c r="W11" s="433" t="s">
        <v>167</v>
      </c>
      <c r="X11" s="438"/>
      <c r="Y11" s="434"/>
      <c r="Z11" s="11"/>
      <c r="AE11" s="10"/>
      <c r="AF11" s="4"/>
      <c r="AG11" s="4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6.5" customHeight="1" thickBot="1">
      <c r="A12" s="666"/>
      <c r="B12" s="667"/>
      <c r="C12" s="121" t="s">
        <v>103</v>
      </c>
      <c r="D12" s="121" t="s">
        <v>104</v>
      </c>
      <c r="E12" s="132">
        <f>G12+T12</f>
        <v>650</v>
      </c>
      <c r="F12" s="150">
        <f>SUM(H12,V12)</f>
        <v>0</v>
      </c>
      <c r="G12" s="305">
        <v>150</v>
      </c>
      <c r="H12" s="287"/>
      <c r="I12" s="632"/>
      <c r="J12" s="627"/>
      <c r="K12" s="168"/>
      <c r="L12" s="626"/>
      <c r="M12" s="627"/>
      <c r="N12" s="168"/>
      <c r="O12" s="626"/>
      <c r="P12" s="627"/>
      <c r="Q12" s="168"/>
      <c r="R12" s="141"/>
      <c r="S12" s="234"/>
      <c r="T12" s="567">
        <v>500</v>
      </c>
      <c r="U12" s="568"/>
      <c r="V12" s="287"/>
      <c r="W12" s="433"/>
      <c r="X12" s="438"/>
      <c r="Y12" s="434"/>
      <c r="Z12" s="11"/>
      <c r="AE12" s="10"/>
      <c r="AF12" s="4"/>
      <c r="AG12" s="4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4.25" thickBot="1">
      <c r="A13" s="668"/>
      <c r="B13" s="669"/>
      <c r="C13" s="129" t="s">
        <v>105</v>
      </c>
      <c r="D13" s="129" t="s">
        <v>104</v>
      </c>
      <c r="E13" s="133">
        <f>G13+T13</f>
        <v>2760</v>
      </c>
      <c r="F13" s="356">
        <f>SUM(H13,V13)</f>
        <v>0</v>
      </c>
      <c r="G13" s="372">
        <v>300</v>
      </c>
      <c r="H13" s="287"/>
      <c r="I13" s="633"/>
      <c r="J13" s="592"/>
      <c r="K13" s="170"/>
      <c r="L13" s="591"/>
      <c r="M13" s="592"/>
      <c r="N13" s="170"/>
      <c r="O13" s="628"/>
      <c r="P13" s="629"/>
      <c r="Q13" s="170"/>
      <c r="R13" s="143"/>
      <c r="S13" s="170"/>
      <c r="T13" s="656">
        <v>2460</v>
      </c>
      <c r="U13" s="657"/>
      <c r="V13" s="287"/>
      <c r="W13" s="596" t="s">
        <v>167</v>
      </c>
      <c r="X13" s="654"/>
      <c r="Y13" s="655"/>
      <c r="Z13" s="11"/>
      <c r="AE13" s="10"/>
      <c r="AF13" s="4"/>
      <c r="AG13" s="4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6.5" customHeight="1" thickBot="1">
      <c r="A14" s="569" t="s">
        <v>76</v>
      </c>
      <c r="B14" s="570"/>
      <c r="C14" s="570" t="s">
        <v>169</v>
      </c>
      <c r="D14" s="570"/>
      <c r="E14" s="134">
        <f>G14+R14+U14</f>
        <v>1510</v>
      </c>
      <c r="F14" s="357">
        <f>SUM(H14,S14,V14)</f>
        <v>0</v>
      </c>
      <c r="G14" s="373">
        <v>150</v>
      </c>
      <c r="H14" s="287"/>
      <c r="I14" s="637"/>
      <c r="J14" s="638"/>
      <c r="K14" s="171"/>
      <c r="L14" s="650"/>
      <c r="M14" s="638"/>
      <c r="N14" s="171"/>
      <c r="O14" s="630"/>
      <c r="P14" s="631"/>
      <c r="Q14" s="171"/>
      <c r="R14" s="240">
        <v>20</v>
      </c>
      <c r="S14" s="287"/>
      <c r="T14" s="378" t="s">
        <v>22</v>
      </c>
      <c r="U14" s="379">
        <v>1340</v>
      </c>
      <c r="V14" s="287"/>
      <c r="W14" s="433" t="s">
        <v>264</v>
      </c>
      <c r="X14" s="438"/>
      <c r="Y14" s="434"/>
      <c r="Z14" s="11"/>
      <c r="AE14" s="10"/>
      <c r="AF14" s="4"/>
      <c r="AG14" s="4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6.5" customHeight="1" thickBot="1">
      <c r="A15" s="571"/>
      <c r="B15" s="572"/>
      <c r="C15" s="130" t="s">
        <v>106</v>
      </c>
      <c r="D15" s="130" t="s">
        <v>104</v>
      </c>
      <c r="E15" s="323">
        <f>T15</f>
        <v>50</v>
      </c>
      <c r="F15" s="358">
        <f>V15</f>
        <v>0</v>
      </c>
      <c r="G15" s="144"/>
      <c r="H15" s="172"/>
      <c r="I15" s="639"/>
      <c r="J15" s="640"/>
      <c r="K15" s="172"/>
      <c r="L15" s="639"/>
      <c r="M15" s="640"/>
      <c r="N15" s="172"/>
      <c r="O15" s="621"/>
      <c r="P15" s="622"/>
      <c r="Q15" s="172"/>
      <c r="R15" s="144"/>
      <c r="S15" s="172"/>
      <c r="T15" s="606">
        <v>50</v>
      </c>
      <c r="U15" s="607"/>
      <c r="V15" s="287"/>
      <c r="W15" s="599"/>
      <c r="X15" s="572"/>
      <c r="Y15" s="600"/>
      <c r="Z15" s="13"/>
      <c r="AE15" s="10"/>
      <c r="AF15" s="3"/>
      <c r="AG15" s="3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6.5" customHeight="1" thickBot="1">
      <c r="A16" s="575" t="s">
        <v>23</v>
      </c>
      <c r="B16" s="576"/>
      <c r="C16" s="576"/>
      <c r="D16" s="576"/>
      <c r="E16" s="135">
        <f>SUM(E9:E15)</f>
        <v>25120</v>
      </c>
      <c r="F16" s="136">
        <f>SUM(F9:F15)</f>
        <v>0</v>
      </c>
      <c r="G16" s="135">
        <f>SUM(G9:G14)</f>
        <v>3550</v>
      </c>
      <c r="H16" s="359">
        <f>SUM(H9,H10,H11,H12,H13,H14)</f>
        <v>0</v>
      </c>
      <c r="I16" s="641">
        <f>J9</f>
        <v>3050</v>
      </c>
      <c r="J16" s="642"/>
      <c r="K16" s="359">
        <f>K9</f>
        <v>0</v>
      </c>
      <c r="L16" s="641">
        <f>M10</f>
        <v>2200</v>
      </c>
      <c r="M16" s="642"/>
      <c r="N16" s="359">
        <f>N10</f>
        <v>0</v>
      </c>
      <c r="O16" s="641">
        <f>O10</f>
        <v>600</v>
      </c>
      <c r="P16" s="642"/>
      <c r="Q16" s="359">
        <f>Q10</f>
        <v>0</v>
      </c>
      <c r="R16" s="135">
        <f>SUM(R11,R14)</f>
        <v>220</v>
      </c>
      <c r="S16" s="359">
        <f>SUM(S11,S14)</f>
        <v>0</v>
      </c>
      <c r="T16" s="645">
        <f>SUM(T11,T12,T13,U14,T15)</f>
        <v>15500</v>
      </c>
      <c r="U16" s="646"/>
      <c r="V16" s="359">
        <f>SUM(V11,V12,V13,V14,V15)</f>
        <v>0</v>
      </c>
      <c r="W16" s="601"/>
      <c r="X16" s="601"/>
      <c r="Y16" s="602"/>
      <c r="Z16" s="13"/>
      <c r="AE16" s="10"/>
      <c r="AF16" s="2"/>
      <c r="AG16" s="2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9.75" customHeight="1" thickBot="1">
      <c r="A17" s="116"/>
      <c r="B17" s="117"/>
      <c r="C17" s="117"/>
      <c r="D17" s="117"/>
      <c r="E17" s="115"/>
      <c r="F17" s="111"/>
      <c r="G17" s="115"/>
      <c r="H17" s="111"/>
      <c r="I17" s="115"/>
      <c r="J17" s="115"/>
      <c r="K17" s="111"/>
      <c r="L17" s="115"/>
      <c r="M17" s="115"/>
      <c r="N17" s="111"/>
      <c r="O17" s="115"/>
      <c r="P17" s="115"/>
      <c r="Q17" s="111"/>
      <c r="R17" s="115"/>
      <c r="S17" s="111"/>
      <c r="T17" s="115"/>
      <c r="U17" s="115"/>
      <c r="V17" s="111"/>
      <c r="W17" s="388"/>
      <c r="X17" s="388"/>
      <c r="Y17" s="388"/>
      <c r="Z17" s="13"/>
      <c r="AE17" s="10"/>
      <c r="AF17" s="2"/>
      <c r="AG17" s="2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6.5" customHeight="1" thickBot="1">
      <c r="A18" s="670" t="s">
        <v>201</v>
      </c>
      <c r="B18" s="577" t="s">
        <v>203</v>
      </c>
      <c r="C18" s="509" t="s">
        <v>42</v>
      </c>
      <c r="D18" s="509"/>
      <c r="E18" s="351">
        <f>G18+J18</f>
        <v>3710</v>
      </c>
      <c r="F18" s="149">
        <f>SUM(H18,K18)</f>
        <v>0</v>
      </c>
      <c r="G18" s="374">
        <v>1120</v>
      </c>
      <c r="H18" s="222"/>
      <c r="I18" s="347" t="s">
        <v>22</v>
      </c>
      <c r="J18" s="334">
        <v>2590</v>
      </c>
      <c r="K18" s="222"/>
      <c r="L18" s="636"/>
      <c r="M18" s="594"/>
      <c r="N18" s="229"/>
      <c r="O18" s="619"/>
      <c r="P18" s="620"/>
      <c r="Q18" s="348"/>
      <c r="R18" s="349"/>
      <c r="S18" s="184"/>
      <c r="T18" s="593"/>
      <c r="U18" s="594"/>
      <c r="V18" s="167"/>
      <c r="W18" s="616" t="s">
        <v>265</v>
      </c>
      <c r="X18" s="617"/>
      <c r="Y18" s="618"/>
      <c r="Z18" s="13"/>
      <c r="AE18" s="10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6.5" customHeight="1" thickBot="1">
      <c r="A19" s="671"/>
      <c r="B19" s="578"/>
      <c r="C19" s="414" t="s">
        <v>43</v>
      </c>
      <c r="D19" s="414"/>
      <c r="E19" s="233">
        <f>G19+M19</f>
        <v>1700</v>
      </c>
      <c r="F19" s="150">
        <f>SUM(H19,N19)</f>
        <v>0</v>
      </c>
      <c r="G19" s="223">
        <v>400</v>
      </c>
      <c r="H19" s="222"/>
      <c r="I19" s="585"/>
      <c r="J19" s="586"/>
      <c r="K19" s="221"/>
      <c r="L19" s="191" t="s">
        <v>22</v>
      </c>
      <c r="M19" s="228">
        <v>1300</v>
      </c>
      <c r="N19" s="222"/>
      <c r="O19" s="585"/>
      <c r="P19" s="586"/>
      <c r="Q19" s="224"/>
      <c r="R19" s="146"/>
      <c r="S19" s="175"/>
      <c r="T19" s="588"/>
      <c r="U19" s="586"/>
      <c r="V19" s="168"/>
      <c r="W19" s="603" t="s">
        <v>52</v>
      </c>
      <c r="X19" s="604"/>
      <c r="Y19" s="605"/>
      <c r="Z19" s="13"/>
      <c r="AE19" s="10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6.5" customHeight="1" thickBot="1">
      <c r="A20" s="671"/>
      <c r="B20" s="578"/>
      <c r="C20" s="414" t="s">
        <v>46</v>
      </c>
      <c r="D20" s="414"/>
      <c r="E20" s="233">
        <f>G20+O20+R20+T20</f>
        <v>11100</v>
      </c>
      <c r="F20" s="150">
        <f>SUM(H20,Q20,S20,V20)</f>
        <v>0</v>
      </c>
      <c r="G20" s="223">
        <v>300</v>
      </c>
      <c r="H20" s="222"/>
      <c r="I20" s="585"/>
      <c r="J20" s="586"/>
      <c r="K20" s="175"/>
      <c r="L20" s="588"/>
      <c r="M20" s="586"/>
      <c r="N20" s="175"/>
      <c r="O20" s="614">
        <v>450</v>
      </c>
      <c r="P20" s="615"/>
      <c r="Q20" s="222"/>
      <c r="R20" s="231">
        <v>200</v>
      </c>
      <c r="S20" s="222"/>
      <c r="T20" s="608">
        <v>10150</v>
      </c>
      <c r="U20" s="609"/>
      <c r="V20" s="222"/>
      <c r="W20" s="610"/>
      <c r="X20" s="611"/>
      <c r="Y20" s="612"/>
      <c r="Z20" s="12"/>
      <c r="AA20" s="3"/>
      <c r="AB20" s="2"/>
      <c r="AC20" s="2"/>
      <c r="AD20" s="2"/>
      <c r="AE20" s="10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6.5" customHeight="1" thickBot="1">
      <c r="A21" s="671"/>
      <c r="B21" s="579"/>
      <c r="C21" s="121" t="s">
        <v>88</v>
      </c>
      <c r="D21" s="121" t="s">
        <v>104</v>
      </c>
      <c r="E21" s="233">
        <f>G21+U21</f>
        <v>2060</v>
      </c>
      <c r="F21" s="150">
        <f>SUM(H21,V21)</f>
        <v>0</v>
      </c>
      <c r="G21" s="223">
        <v>100</v>
      </c>
      <c r="H21" s="222"/>
      <c r="I21" s="585"/>
      <c r="J21" s="586"/>
      <c r="K21" s="175"/>
      <c r="L21" s="588"/>
      <c r="M21" s="586"/>
      <c r="N21" s="175"/>
      <c r="O21" s="588"/>
      <c r="P21" s="586"/>
      <c r="Q21" s="221"/>
      <c r="R21" s="146"/>
      <c r="S21" s="221"/>
      <c r="T21" s="223" t="s">
        <v>22</v>
      </c>
      <c r="U21" s="380">
        <v>1960</v>
      </c>
      <c r="V21" s="222"/>
      <c r="W21" s="610" t="s">
        <v>166</v>
      </c>
      <c r="X21" s="611"/>
      <c r="Y21" s="612"/>
      <c r="Z21" s="12"/>
      <c r="AA21" s="3"/>
      <c r="AB21" s="2"/>
      <c r="AC21" s="2"/>
      <c r="AD21" s="2"/>
      <c r="AE21" s="10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6.5" customHeight="1" thickBot="1">
      <c r="A22" s="671"/>
      <c r="B22" s="424" t="s">
        <v>202</v>
      </c>
      <c r="C22" s="414" t="s">
        <v>42</v>
      </c>
      <c r="D22" s="414"/>
      <c r="E22" s="299">
        <f>G22+I22</f>
        <v>600</v>
      </c>
      <c r="F22" s="150">
        <f>SUM(H22,K22)</f>
        <v>0</v>
      </c>
      <c r="G22" s="305">
        <v>180</v>
      </c>
      <c r="H22" s="222"/>
      <c r="I22" s="647">
        <v>420</v>
      </c>
      <c r="J22" s="648"/>
      <c r="K22" s="222"/>
      <c r="L22" s="634"/>
      <c r="M22" s="635"/>
      <c r="N22" s="225"/>
      <c r="O22" s="585"/>
      <c r="P22" s="586"/>
      <c r="Q22" s="175"/>
      <c r="R22" s="146"/>
      <c r="S22" s="175"/>
      <c r="T22" s="523"/>
      <c r="U22" s="519"/>
      <c r="V22" s="225"/>
      <c r="W22" s="589" t="s">
        <v>149</v>
      </c>
      <c r="X22" s="589"/>
      <c r="Y22" s="590"/>
      <c r="Z22" s="12"/>
      <c r="AA22" s="3"/>
      <c r="AB22" s="2"/>
      <c r="AC22" s="2"/>
      <c r="AD22" s="2"/>
      <c r="AE22" s="5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6.5" customHeight="1" thickBot="1">
      <c r="A23" s="671"/>
      <c r="B23" s="425"/>
      <c r="C23" s="414" t="s">
        <v>46</v>
      </c>
      <c r="D23" s="414"/>
      <c r="E23" s="233">
        <f>L23+T23</f>
        <v>3270</v>
      </c>
      <c r="F23" s="150">
        <f>SUM(N23,V23)</f>
        <v>0</v>
      </c>
      <c r="G23" s="131"/>
      <c r="H23" s="224"/>
      <c r="I23" s="588"/>
      <c r="J23" s="649"/>
      <c r="K23" s="221"/>
      <c r="L23" s="614">
        <v>470</v>
      </c>
      <c r="M23" s="615"/>
      <c r="N23" s="222"/>
      <c r="O23" s="585"/>
      <c r="P23" s="586"/>
      <c r="Q23" s="175"/>
      <c r="R23" s="146"/>
      <c r="S23" s="225"/>
      <c r="T23" s="544">
        <v>2800</v>
      </c>
      <c r="U23" s="545"/>
      <c r="V23" s="222"/>
      <c r="W23" s="613"/>
      <c r="X23" s="414"/>
      <c r="Y23" s="587"/>
      <c r="Z23" s="12"/>
      <c r="AA23" s="3"/>
      <c r="AB23" s="2"/>
      <c r="AC23" s="2"/>
      <c r="AD23" s="2"/>
      <c r="AE23" s="2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6.5" customHeight="1" thickBot="1">
      <c r="A24" s="671"/>
      <c r="B24" s="350" t="s">
        <v>204</v>
      </c>
      <c r="C24" s="414" t="s">
        <v>46</v>
      </c>
      <c r="D24" s="414"/>
      <c r="E24" s="299">
        <f>G24+U24</f>
        <v>1090</v>
      </c>
      <c r="F24" s="150">
        <f>SUM(H24,V24)</f>
        <v>0</v>
      </c>
      <c r="G24" s="305">
        <v>150</v>
      </c>
      <c r="H24" s="222"/>
      <c r="I24" s="585"/>
      <c r="J24" s="586"/>
      <c r="K24" s="225"/>
      <c r="L24" s="588"/>
      <c r="M24" s="586"/>
      <c r="N24" s="193"/>
      <c r="O24" s="588"/>
      <c r="P24" s="586"/>
      <c r="Q24" s="175"/>
      <c r="R24" s="235"/>
      <c r="S24" s="311"/>
      <c r="T24" s="306" t="s">
        <v>22</v>
      </c>
      <c r="U24" s="381">
        <v>940</v>
      </c>
      <c r="V24" s="222"/>
      <c r="W24" s="610" t="s">
        <v>93</v>
      </c>
      <c r="X24" s="611"/>
      <c r="Y24" s="612"/>
      <c r="Z24" s="12"/>
      <c r="AA24" s="3"/>
      <c r="AB24" s="2"/>
      <c r="AC24" s="2"/>
      <c r="AD24" s="2"/>
      <c r="AE24" s="2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6.5" customHeight="1" thickBot="1">
      <c r="A25" s="671"/>
      <c r="B25" s="414" t="s">
        <v>107</v>
      </c>
      <c r="C25" s="414" t="s">
        <v>42</v>
      </c>
      <c r="D25" s="414"/>
      <c r="E25" s="299">
        <f>G25+I25</f>
        <v>500</v>
      </c>
      <c r="F25" s="150">
        <f>SUM(H25,K25)</f>
        <v>0</v>
      </c>
      <c r="G25" s="305">
        <v>370</v>
      </c>
      <c r="H25" s="222"/>
      <c r="I25" s="595">
        <v>130</v>
      </c>
      <c r="J25" s="568"/>
      <c r="K25" s="222"/>
      <c r="L25" s="585"/>
      <c r="M25" s="586"/>
      <c r="N25" s="175"/>
      <c r="O25" s="588"/>
      <c r="P25" s="586"/>
      <c r="Q25" s="175"/>
      <c r="R25" s="146"/>
      <c r="S25" s="221"/>
      <c r="T25" s="523"/>
      <c r="U25" s="519"/>
      <c r="V25" s="224"/>
      <c r="W25" s="414"/>
      <c r="X25" s="414"/>
      <c r="Y25" s="587"/>
      <c r="Z25" s="12"/>
      <c r="AA25" s="3"/>
      <c r="AB25" s="2"/>
      <c r="AC25" s="2"/>
      <c r="AD25" s="2"/>
      <c r="AE25" s="2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6.5" customHeight="1" thickBot="1">
      <c r="A26" s="672"/>
      <c r="B26" s="424"/>
      <c r="C26" s="424" t="s">
        <v>46</v>
      </c>
      <c r="D26" s="424"/>
      <c r="E26" s="133">
        <f>U26</f>
        <v>1570</v>
      </c>
      <c r="F26" s="356">
        <f>V26</f>
        <v>0</v>
      </c>
      <c r="G26" s="143"/>
      <c r="H26" s="237"/>
      <c r="I26" s="591"/>
      <c r="J26" s="592"/>
      <c r="K26" s="237"/>
      <c r="L26" s="591"/>
      <c r="M26" s="592"/>
      <c r="N26" s="170"/>
      <c r="O26" s="591"/>
      <c r="P26" s="592"/>
      <c r="Q26" s="170"/>
      <c r="R26" s="143"/>
      <c r="S26" s="170"/>
      <c r="T26" s="382" t="s">
        <v>22</v>
      </c>
      <c r="U26" s="377">
        <v>1570</v>
      </c>
      <c r="V26" s="222"/>
      <c r="W26" s="596" t="s">
        <v>266</v>
      </c>
      <c r="X26" s="597"/>
      <c r="Y26" s="598"/>
      <c r="Z26" s="12"/>
      <c r="AA26" s="3"/>
      <c r="AB26" s="2"/>
      <c r="AC26" s="2"/>
      <c r="AD26" s="2"/>
      <c r="AE26" s="2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6.5" customHeight="1" thickBot="1">
      <c r="A27" s="573" t="s">
        <v>23</v>
      </c>
      <c r="B27" s="574"/>
      <c r="C27" s="574"/>
      <c r="D27" s="574"/>
      <c r="E27" s="375">
        <f>SUM(E18:E26)</f>
        <v>25600</v>
      </c>
      <c r="F27" s="138">
        <f>SUM(F18:F26)</f>
        <v>0</v>
      </c>
      <c r="G27" s="375">
        <f>SUM(G18,G19,G20,G21,G22,G24,G25)</f>
        <v>2620</v>
      </c>
      <c r="H27" s="360">
        <f>SUM(H18,H19,H20,H21,H22,H24,H25)</f>
        <v>0</v>
      </c>
      <c r="I27" s="580">
        <f>SUM(J18,I22,I25)</f>
        <v>3140</v>
      </c>
      <c r="J27" s="581"/>
      <c r="K27" s="360">
        <f>SUM(K18,K22,K25)</f>
        <v>0</v>
      </c>
      <c r="L27" s="580">
        <f>SUM(M19,L23)</f>
        <v>1770</v>
      </c>
      <c r="M27" s="581"/>
      <c r="N27" s="360">
        <f>SUM(N19,N23)</f>
        <v>0</v>
      </c>
      <c r="O27" s="580">
        <f>O20</f>
        <v>450</v>
      </c>
      <c r="P27" s="581"/>
      <c r="Q27" s="360">
        <f>Q20</f>
        <v>0</v>
      </c>
      <c r="R27" s="375">
        <f>R20</f>
        <v>200</v>
      </c>
      <c r="S27" s="360">
        <f>S20</f>
        <v>0</v>
      </c>
      <c r="T27" s="580">
        <f>SUM(T20,U21,T23,U24,U26)</f>
        <v>17420</v>
      </c>
      <c r="U27" s="581"/>
      <c r="V27" s="359">
        <f>SUM(V20,V21,V23,V24,V26)</f>
        <v>0</v>
      </c>
      <c r="W27" s="583"/>
      <c r="X27" s="583"/>
      <c r="Y27" s="584"/>
      <c r="Z27" s="12"/>
      <c r="AA27" s="3"/>
      <c r="AB27" s="2"/>
      <c r="AC27" s="2"/>
      <c r="AD27" s="2"/>
      <c r="AE27" s="2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4.25" thickBot="1">
      <c r="A28" s="67"/>
      <c r="B28" s="422"/>
      <c r="C28" s="422"/>
      <c r="D28" s="422"/>
      <c r="E28" s="114"/>
      <c r="F28" s="112"/>
      <c r="G28" s="114"/>
      <c r="H28" s="112"/>
      <c r="I28" s="582"/>
      <c r="J28" s="582"/>
      <c r="K28" s="112"/>
      <c r="L28" s="582"/>
      <c r="M28" s="582"/>
      <c r="N28" s="112"/>
      <c r="O28" s="582"/>
      <c r="P28" s="582"/>
      <c r="Q28" s="112"/>
      <c r="R28" s="114"/>
      <c r="S28" s="112"/>
      <c r="T28" s="582"/>
      <c r="U28" s="582"/>
      <c r="V28" s="113"/>
      <c r="W28" s="68"/>
      <c r="X28" s="68"/>
      <c r="Y28" s="68"/>
      <c r="Z28" s="12"/>
      <c r="AA28" s="3"/>
      <c r="AB28" s="2"/>
      <c r="AC28" s="2"/>
      <c r="AD28" s="2"/>
      <c r="AE28" s="2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9.5" customHeight="1" thickBot="1">
      <c r="A29" s="116"/>
      <c r="B29" s="83"/>
      <c r="C29" s="651" t="s">
        <v>21</v>
      </c>
      <c r="D29" s="652"/>
      <c r="E29" s="376">
        <f>SUM(E16,E27)</f>
        <v>50720</v>
      </c>
      <c r="F29" s="139">
        <f>SUM(F16,F27)</f>
        <v>0</v>
      </c>
      <c r="G29" s="376">
        <f>SUM(G16,G27)</f>
        <v>6170</v>
      </c>
      <c r="H29" s="363">
        <f>SUM(H16,H27)</f>
        <v>0</v>
      </c>
      <c r="I29" s="658">
        <f>SUM(I16,I27)</f>
        <v>6190</v>
      </c>
      <c r="J29" s="659"/>
      <c r="K29" s="363">
        <f>SUM(K16,K27)</f>
        <v>0</v>
      </c>
      <c r="L29" s="643">
        <f>SUM(L16,L27)</f>
        <v>3970</v>
      </c>
      <c r="M29" s="644"/>
      <c r="N29" s="363">
        <f>SUM(N16,N27)</f>
        <v>0</v>
      </c>
      <c r="O29" s="643">
        <f>SUM(O16,O27)</f>
        <v>1050</v>
      </c>
      <c r="P29" s="644"/>
      <c r="Q29" s="363">
        <f>SUM(Q16,Q27)</f>
        <v>0</v>
      </c>
      <c r="R29" s="376">
        <f>SUM(R16,R27)</f>
        <v>420</v>
      </c>
      <c r="S29" s="363">
        <f>SUM(S16,S27)</f>
        <v>0</v>
      </c>
      <c r="T29" s="643">
        <f>SUM(T16,T27)</f>
        <v>32920</v>
      </c>
      <c r="U29" s="644"/>
      <c r="V29" s="362">
        <f>SUM(V16,V27)</f>
        <v>0</v>
      </c>
      <c r="W29" s="674"/>
      <c r="X29" s="674"/>
      <c r="Y29" s="674"/>
      <c r="Z29" s="12"/>
      <c r="AA29" s="3"/>
      <c r="AB29" s="2"/>
      <c r="AC29" s="2"/>
      <c r="AD29" s="2"/>
      <c r="AE29" s="2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89"/>
      <c r="B30" s="90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91"/>
      <c r="Y30" s="59"/>
      <c r="Z30" s="12"/>
      <c r="AA30" s="3"/>
      <c r="AB30" s="2"/>
      <c r="AC30" s="2"/>
      <c r="AD30" s="2"/>
      <c r="AE30" s="2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3.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2"/>
      <c r="AA31" s="3"/>
      <c r="AB31" s="2"/>
      <c r="AC31" s="2"/>
      <c r="AD31" s="2"/>
      <c r="AE31" s="2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3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12"/>
      <c r="AA32" s="3"/>
      <c r="AB32" s="2"/>
      <c r="AC32" s="2"/>
      <c r="AD32" s="2"/>
      <c r="AE32" s="2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26:45" ht="13.5" customHeight="1">
      <c r="Z33" s="13"/>
      <c r="AA33" s="3"/>
      <c r="AB33" s="2"/>
      <c r="AC33" s="2"/>
      <c r="AD33" s="2"/>
      <c r="AE33" s="2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3.5" customHeight="1">
      <c r="A34" s="26"/>
      <c r="B34" s="26"/>
      <c r="C34" s="26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6"/>
      <c r="Y34" s="23"/>
      <c r="Z34" s="10"/>
      <c r="AA34" s="3"/>
      <c r="AB34" s="2"/>
      <c r="AC34" s="2"/>
      <c r="AD34" s="2"/>
      <c r="AE34" s="2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3.5" customHeight="1">
      <c r="A35" s="17"/>
      <c r="AA35" s="2"/>
      <c r="AB35" s="2"/>
      <c r="AC35" s="2"/>
      <c r="AD35" s="2"/>
      <c r="AE35" s="2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3.5" customHeight="1">
      <c r="A36" s="16"/>
      <c r="Z36" s="2"/>
      <c r="AA36" s="2"/>
      <c r="AB36" s="2"/>
      <c r="AC36" s="2"/>
      <c r="AD36" s="2"/>
      <c r="AE36" s="2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</sheetData>
  <sheetProtection password="DC29" sheet="1" selectLockedCells="1"/>
  <mergeCells count="143">
    <mergeCell ref="A9:B13"/>
    <mergeCell ref="B22:B23"/>
    <mergeCell ref="A18:A26"/>
    <mergeCell ref="V1:X1"/>
    <mergeCell ref="W29:Y29"/>
    <mergeCell ref="I2:M2"/>
    <mergeCell ref="W9:Y9"/>
    <mergeCell ref="R6:S6"/>
    <mergeCell ref="O7:P7"/>
    <mergeCell ref="W2:X2"/>
    <mergeCell ref="W3:X4"/>
    <mergeCell ref="W6:Y7"/>
    <mergeCell ref="T2:V2"/>
    <mergeCell ref="G6:H6"/>
    <mergeCell ref="Q2:S2"/>
    <mergeCell ref="Q3:S4"/>
    <mergeCell ref="T3:V4"/>
    <mergeCell ref="T6:V6"/>
    <mergeCell ref="T7:U7"/>
    <mergeCell ref="O6:Q6"/>
    <mergeCell ref="A3:C4"/>
    <mergeCell ref="D2:H2"/>
    <mergeCell ref="A2:C2"/>
    <mergeCell ref="N2:P2"/>
    <mergeCell ref="N3:P4"/>
    <mergeCell ref="D3:H4"/>
    <mergeCell ref="E6:E7"/>
    <mergeCell ref="I3:M4"/>
    <mergeCell ref="I6:K6"/>
    <mergeCell ref="I7:J7"/>
    <mergeCell ref="L6:N6"/>
    <mergeCell ref="L7:M7"/>
    <mergeCell ref="F6:F7"/>
    <mergeCell ref="C9:D9"/>
    <mergeCell ref="C10:D10"/>
    <mergeCell ref="C11:D11"/>
    <mergeCell ref="A6:B7"/>
    <mergeCell ref="C6:D7"/>
    <mergeCell ref="W14:Y14"/>
    <mergeCell ref="T9:U9"/>
    <mergeCell ref="T10:U10"/>
    <mergeCell ref="T11:U11"/>
    <mergeCell ref="L9:M9"/>
    <mergeCell ref="C29:D29"/>
    <mergeCell ref="W10:Y10"/>
    <mergeCell ref="W11:Y11"/>
    <mergeCell ref="W12:Y12"/>
    <mergeCell ref="W13:Y13"/>
    <mergeCell ref="T12:U12"/>
    <mergeCell ref="T13:U13"/>
    <mergeCell ref="L12:M12"/>
    <mergeCell ref="L13:M13"/>
    <mergeCell ref="I29:J29"/>
    <mergeCell ref="I10:J10"/>
    <mergeCell ref="I21:J21"/>
    <mergeCell ref="I22:J22"/>
    <mergeCell ref="I27:J27"/>
    <mergeCell ref="I23:J23"/>
    <mergeCell ref="L29:M29"/>
    <mergeCell ref="L14:M14"/>
    <mergeCell ref="L15:M15"/>
    <mergeCell ref="L16:M16"/>
    <mergeCell ref="L23:M23"/>
    <mergeCell ref="T29:U29"/>
    <mergeCell ref="O29:P29"/>
    <mergeCell ref="O24:P24"/>
    <mergeCell ref="O16:P16"/>
    <mergeCell ref="T19:U19"/>
    <mergeCell ref="T16:U16"/>
    <mergeCell ref="O28:P28"/>
    <mergeCell ref="T22:U22"/>
    <mergeCell ref="O21:P21"/>
    <mergeCell ref="L11:M11"/>
    <mergeCell ref="I12:J12"/>
    <mergeCell ref="I13:J13"/>
    <mergeCell ref="I11:J11"/>
    <mergeCell ref="L22:M22"/>
    <mergeCell ref="L21:M21"/>
    <mergeCell ref="L18:M18"/>
    <mergeCell ref="I14:J14"/>
    <mergeCell ref="I15:J15"/>
    <mergeCell ref="I16:J16"/>
    <mergeCell ref="O15:P15"/>
    <mergeCell ref="O9:P9"/>
    <mergeCell ref="O10:P10"/>
    <mergeCell ref="O11:P11"/>
    <mergeCell ref="O12:P12"/>
    <mergeCell ref="O13:P13"/>
    <mergeCell ref="O14:P14"/>
    <mergeCell ref="C20:D20"/>
    <mergeCell ref="I20:J20"/>
    <mergeCell ref="L20:M20"/>
    <mergeCell ref="O20:P20"/>
    <mergeCell ref="I19:J19"/>
    <mergeCell ref="W18:Y18"/>
    <mergeCell ref="W20:Y20"/>
    <mergeCell ref="O18:P18"/>
    <mergeCell ref="W26:Y26"/>
    <mergeCell ref="W15:Y15"/>
    <mergeCell ref="W16:Y16"/>
    <mergeCell ref="W19:Y19"/>
    <mergeCell ref="T15:U15"/>
    <mergeCell ref="T20:U20"/>
    <mergeCell ref="W24:Y24"/>
    <mergeCell ref="W23:Y23"/>
    <mergeCell ref="T23:U23"/>
    <mergeCell ref="W21:Y21"/>
    <mergeCell ref="W22:Y22"/>
    <mergeCell ref="O22:P22"/>
    <mergeCell ref="I26:J26"/>
    <mergeCell ref="T18:U18"/>
    <mergeCell ref="O23:P23"/>
    <mergeCell ref="O19:P19"/>
    <mergeCell ref="O25:P25"/>
    <mergeCell ref="O26:P26"/>
    <mergeCell ref="I25:J25"/>
    <mergeCell ref="L26:M26"/>
    <mergeCell ref="W27:Y27"/>
    <mergeCell ref="I24:J24"/>
    <mergeCell ref="W25:Y25"/>
    <mergeCell ref="L24:M24"/>
    <mergeCell ref="C25:D25"/>
    <mergeCell ref="O27:P27"/>
    <mergeCell ref="C24:D24"/>
    <mergeCell ref="C26:D26"/>
    <mergeCell ref="T25:U25"/>
    <mergeCell ref="L25:M25"/>
    <mergeCell ref="L27:M27"/>
    <mergeCell ref="T27:U27"/>
    <mergeCell ref="I28:J28"/>
    <mergeCell ref="L28:M28"/>
    <mergeCell ref="B28:D28"/>
    <mergeCell ref="T28:U28"/>
    <mergeCell ref="A14:B15"/>
    <mergeCell ref="A27:D27"/>
    <mergeCell ref="A16:D16"/>
    <mergeCell ref="C22:D22"/>
    <mergeCell ref="C23:D23"/>
    <mergeCell ref="C18:D18"/>
    <mergeCell ref="B18:B21"/>
    <mergeCell ref="B25:B26"/>
    <mergeCell ref="C19:D19"/>
    <mergeCell ref="C14:D14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7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6.375" style="0" customWidth="1"/>
    <col min="2" max="2" width="7.625" style="0" customWidth="1"/>
    <col min="3" max="3" width="10.625" style="0" customWidth="1"/>
    <col min="4" max="5" width="7.625" style="0" customWidth="1"/>
    <col min="6" max="6" width="7.125" style="0" customWidth="1"/>
    <col min="7" max="7" width="7.625" style="0" customWidth="1"/>
    <col min="8" max="8" width="7.125" style="0" customWidth="1"/>
    <col min="9" max="9" width="7.625" style="0" customWidth="1"/>
    <col min="10" max="10" width="7.125" style="0" customWidth="1"/>
    <col min="11" max="11" width="7.625" style="0" customWidth="1"/>
    <col min="12" max="12" width="7.125" style="0" customWidth="1"/>
    <col min="13" max="13" width="7.625" style="0" customWidth="1"/>
    <col min="14" max="14" width="7.125" style="0" customWidth="1"/>
    <col min="15" max="15" width="7.625" style="0" customWidth="1"/>
    <col min="16" max="20" width="6.125" style="0" customWidth="1"/>
    <col min="21" max="21" width="17.625" style="0" customWidth="1"/>
    <col min="22" max="22" width="16.625" style="0" customWidth="1"/>
    <col min="23" max="26" width="6.625" style="0" customWidth="1"/>
    <col min="27" max="27" width="18.625" style="0" customWidth="1"/>
    <col min="28" max="29" width="5.625" style="0" customWidth="1"/>
  </cols>
  <sheetData>
    <row r="1" spans="1:41" ht="21" customHeight="1" thickBot="1">
      <c r="A1" s="75" t="s">
        <v>74</v>
      </c>
      <c r="B1" s="75"/>
      <c r="C1" s="75"/>
      <c r="D1" s="219" t="s">
        <v>113</v>
      </c>
      <c r="E1" s="76"/>
      <c r="F1" s="76"/>
      <c r="G1" s="76"/>
      <c r="H1" s="76"/>
      <c r="I1" s="77"/>
      <c r="J1" s="78"/>
      <c r="K1" s="72"/>
      <c r="L1" s="72"/>
      <c r="M1" s="72"/>
      <c r="N1" s="72"/>
      <c r="O1" s="72"/>
      <c r="P1" s="673" t="str">
        <f>#REF!</f>
        <v>令和6年2月1日改正版</v>
      </c>
      <c r="Q1" s="709"/>
      <c r="R1" s="709"/>
      <c r="S1" s="6"/>
      <c r="T1" s="6"/>
      <c r="U1" s="6"/>
      <c r="V1" s="6"/>
      <c r="W1" s="2"/>
      <c r="X1" s="2"/>
      <c r="Y1" s="2"/>
      <c r="Z1" s="2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3.5">
      <c r="A2" s="703" t="str">
        <f>#REF!</f>
        <v>広告主名</v>
      </c>
      <c r="B2" s="553"/>
      <c r="C2" s="553"/>
      <c r="D2" s="553" t="s">
        <v>7</v>
      </c>
      <c r="E2" s="553"/>
      <c r="F2" s="553"/>
      <c r="G2" s="553"/>
      <c r="H2" s="553" t="s">
        <v>8</v>
      </c>
      <c r="I2" s="553"/>
      <c r="J2" s="553"/>
      <c r="K2" s="553" t="s">
        <v>9</v>
      </c>
      <c r="L2" s="553"/>
      <c r="M2" s="553" t="s">
        <v>10</v>
      </c>
      <c r="N2" s="553"/>
      <c r="O2" s="553" t="s">
        <v>11</v>
      </c>
      <c r="P2" s="553"/>
      <c r="Q2" s="553" t="s">
        <v>75</v>
      </c>
      <c r="R2" s="554"/>
      <c r="S2" s="28"/>
      <c r="T2" s="8"/>
      <c r="V2" s="7"/>
      <c r="AA2" s="2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0.5" customHeight="1">
      <c r="A3" s="694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704">
        <f>'一関地区'!F27+'胆江地区'!F26+'北上・花巻地区'!F29+E23</f>
        <v>0</v>
      </c>
      <c r="N3" s="705"/>
      <c r="O3" s="716"/>
      <c r="P3" s="716"/>
      <c r="Q3" s="710"/>
      <c r="R3" s="711"/>
      <c r="S3" s="39"/>
      <c r="T3" s="39"/>
      <c r="V3" s="7"/>
      <c r="AA3" s="2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0.5" customHeight="1" thickBot="1">
      <c r="A4" s="695"/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706"/>
      <c r="N4" s="706"/>
      <c r="O4" s="717"/>
      <c r="P4" s="717"/>
      <c r="Q4" s="712"/>
      <c r="R4" s="713"/>
      <c r="S4" s="39"/>
      <c r="T4" s="39"/>
      <c r="V4" s="7"/>
      <c r="AA4" s="2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6" customHeight="1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"/>
      <c r="T5" s="9"/>
      <c r="U5" s="9"/>
      <c r="V5" s="9"/>
      <c r="W5" s="3"/>
      <c r="X5" s="3"/>
      <c r="Y5" s="3"/>
      <c r="Z5" s="3"/>
      <c r="AA5" s="2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6.5" customHeight="1">
      <c r="A6" s="563" t="s">
        <v>12</v>
      </c>
      <c r="B6" s="548"/>
      <c r="C6" s="560" t="s">
        <v>13</v>
      </c>
      <c r="D6" s="560" t="s">
        <v>14</v>
      </c>
      <c r="E6" s="560" t="s">
        <v>17</v>
      </c>
      <c r="F6" s="541" t="s">
        <v>1</v>
      </c>
      <c r="G6" s="543"/>
      <c r="H6" s="541" t="s">
        <v>45</v>
      </c>
      <c r="I6" s="543"/>
      <c r="J6" s="541" t="s">
        <v>42</v>
      </c>
      <c r="K6" s="543"/>
      <c r="L6" s="541" t="s">
        <v>43</v>
      </c>
      <c r="M6" s="542"/>
      <c r="N6" s="541" t="s">
        <v>267</v>
      </c>
      <c r="O6" s="542"/>
      <c r="P6" s="697" t="s">
        <v>47</v>
      </c>
      <c r="Q6" s="697"/>
      <c r="R6" s="698"/>
      <c r="S6" s="29"/>
      <c r="T6" s="29"/>
      <c r="U6" s="29"/>
      <c r="V6" s="8"/>
      <c r="W6" s="3"/>
      <c r="X6" s="3"/>
      <c r="Y6" s="3"/>
      <c r="Z6" s="3"/>
      <c r="AA6" s="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6.5" customHeight="1" thickBot="1">
      <c r="A7" s="564"/>
      <c r="B7" s="562"/>
      <c r="C7" s="561"/>
      <c r="D7" s="561"/>
      <c r="E7" s="561"/>
      <c r="F7" s="81" t="s">
        <v>16</v>
      </c>
      <c r="G7" s="81" t="s">
        <v>17</v>
      </c>
      <c r="H7" s="81" t="s">
        <v>16</v>
      </c>
      <c r="I7" s="81" t="s">
        <v>17</v>
      </c>
      <c r="J7" s="81" t="s">
        <v>16</v>
      </c>
      <c r="K7" s="81" t="s">
        <v>17</v>
      </c>
      <c r="L7" s="81" t="s">
        <v>16</v>
      </c>
      <c r="M7" s="82" t="s">
        <v>17</v>
      </c>
      <c r="N7" s="81" t="s">
        <v>16</v>
      </c>
      <c r="O7" s="82" t="s">
        <v>17</v>
      </c>
      <c r="P7" s="699"/>
      <c r="Q7" s="699"/>
      <c r="R7" s="700"/>
      <c r="S7" s="29"/>
      <c r="T7" s="29"/>
      <c r="U7" s="29"/>
      <c r="V7" s="8"/>
      <c r="AA7" s="3"/>
      <c r="AB7" s="3"/>
      <c r="AC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6" customHeight="1" thickBo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76"/>
      <c r="Q8" s="76"/>
      <c r="R8" s="76"/>
      <c r="S8" s="29"/>
      <c r="T8" s="29"/>
      <c r="U8" s="29"/>
      <c r="V8" s="8"/>
      <c r="AA8" s="3"/>
      <c r="AB8" s="3"/>
      <c r="AC8" s="3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6.5" customHeight="1" thickBot="1">
      <c r="A9" s="565" t="s">
        <v>199</v>
      </c>
      <c r="B9" s="366" t="s">
        <v>198</v>
      </c>
      <c r="C9" s="119" t="s">
        <v>191</v>
      </c>
      <c r="D9" s="343">
        <f>F9+H9</f>
        <v>1950</v>
      </c>
      <c r="E9" s="390">
        <f>SUM(G9,I9)</f>
        <v>0</v>
      </c>
      <c r="F9" s="242">
        <v>100</v>
      </c>
      <c r="G9" s="247"/>
      <c r="H9" s="248">
        <v>1850</v>
      </c>
      <c r="I9" s="247"/>
      <c r="J9" s="243"/>
      <c r="K9" s="173"/>
      <c r="L9" s="123"/>
      <c r="M9" s="344"/>
      <c r="N9" s="123"/>
      <c r="O9" s="173"/>
      <c r="P9" s="714" t="s">
        <v>89</v>
      </c>
      <c r="Q9" s="714"/>
      <c r="R9" s="715"/>
      <c r="S9" s="19"/>
      <c r="T9" s="19"/>
      <c r="U9" s="37"/>
      <c r="V9" s="13"/>
      <c r="AA9" s="10"/>
      <c r="AB9" s="4"/>
      <c r="AC9" s="4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6.5" customHeight="1" thickBot="1">
      <c r="A10" s="566"/>
      <c r="B10" s="696" t="s">
        <v>99</v>
      </c>
      <c r="C10" s="121" t="s">
        <v>192</v>
      </c>
      <c r="D10" s="387">
        <f>H10</f>
        <v>2850</v>
      </c>
      <c r="E10" s="391">
        <f>I10</f>
        <v>0</v>
      </c>
      <c r="F10" s="124"/>
      <c r="G10" s="246"/>
      <c r="H10" s="244">
        <v>2850</v>
      </c>
      <c r="I10" s="247"/>
      <c r="J10" s="245"/>
      <c r="K10" s="169"/>
      <c r="L10" s="300"/>
      <c r="M10" s="301"/>
      <c r="N10" s="245"/>
      <c r="O10" s="169"/>
      <c r="P10" s="675" t="s">
        <v>156</v>
      </c>
      <c r="Q10" s="675"/>
      <c r="R10" s="676"/>
      <c r="S10" s="21"/>
      <c r="T10" s="19"/>
      <c r="U10" s="38"/>
      <c r="V10" s="11"/>
      <c r="AA10" s="10"/>
      <c r="AB10" s="4"/>
      <c r="AC10" s="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4.25" thickBot="1">
      <c r="A11" s="566"/>
      <c r="B11" s="696"/>
      <c r="C11" s="121" t="s">
        <v>108</v>
      </c>
      <c r="D11" s="387">
        <f>J11</f>
        <v>450</v>
      </c>
      <c r="E11" s="391">
        <f>K11</f>
        <v>0</v>
      </c>
      <c r="F11" s="124"/>
      <c r="G11" s="169"/>
      <c r="H11" s="124"/>
      <c r="I11" s="288"/>
      <c r="J11" s="244">
        <v>450</v>
      </c>
      <c r="K11" s="247"/>
      <c r="L11" s="245"/>
      <c r="M11" s="246"/>
      <c r="N11" s="124"/>
      <c r="O11" s="249"/>
      <c r="P11" s="675" t="s">
        <v>90</v>
      </c>
      <c r="Q11" s="675"/>
      <c r="R11" s="676"/>
      <c r="S11" s="20"/>
      <c r="T11" s="20"/>
      <c r="U11" s="38"/>
      <c r="V11" s="11"/>
      <c r="AA11" s="10"/>
      <c r="AB11" s="4"/>
      <c r="AC11" s="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14.25" thickBot="1">
      <c r="A12" s="566"/>
      <c r="B12" s="414" t="s">
        <v>100</v>
      </c>
      <c r="C12" s="121" t="s">
        <v>109</v>
      </c>
      <c r="D12" s="241">
        <f>J12+N12</f>
        <v>550</v>
      </c>
      <c r="E12" s="391">
        <f>SUM(K12,O12)</f>
        <v>0</v>
      </c>
      <c r="F12" s="124"/>
      <c r="G12" s="169"/>
      <c r="H12" s="124"/>
      <c r="I12" s="288"/>
      <c r="J12" s="244">
        <v>450</v>
      </c>
      <c r="K12" s="247"/>
      <c r="L12" s="245"/>
      <c r="M12" s="169"/>
      <c r="N12" s="244">
        <v>100</v>
      </c>
      <c r="O12" s="247"/>
      <c r="P12" s="701" t="s">
        <v>158</v>
      </c>
      <c r="Q12" s="675"/>
      <c r="R12" s="676"/>
      <c r="S12" s="19"/>
      <c r="T12" s="19"/>
      <c r="U12" s="38"/>
      <c r="V12" s="11"/>
      <c r="AA12" s="10"/>
      <c r="AB12" s="4"/>
      <c r="AC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13.5">
      <c r="A13" s="566"/>
      <c r="B13" s="414"/>
      <c r="C13" s="414" t="s">
        <v>193</v>
      </c>
      <c r="D13" s="690">
        <f>H13</f>
        <v>4050</v>
      </c>
      <c r="E13" s="707">
        <f>I13</f>
        <v>0</v>
      </c>
      <c r="F13" s="682"/>
      <c r="G13" s="677"/>
      <c r="H13" s="681">
        <v>4050</v>
      </c>
      <c r="I13" s="678"/>
      <c r="J13" s="702"/>
      <c r="K13" s="677"/>
      <c r="L13" s="682"/>
      <c r="M13" s="677"/>
      <c r="N13" s="682"/>
      <c r="O13" s="677"/>
      <c r="P13" s="675" t="s">
        <v>160</v>
      </c>
      <c r="Q13" s="675"/>
      <c r="R13" s="676"/>
      <c r="S13" s="19"/>
      <c r="T13" s="19"/>
      <c r="U13" s="38"/>
      <c r="V13" s="11"/>
      <c r="AA13" s="10"/>
      <c r="AB13" s="4"/>
      <c r="AC13" s="4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14.25" thickBot="1">
      <c r="A14" s="566"/>
      <c r="B14" s="414" t="s">
        <v>101</v>
      </c>
      <c r="C14" s="414"/>
      <c r="D14" s="690"/>
      <c r="E14" s="708"/>
      <c r="F14" s="682"/>
      <c r="G14" s="677"/>
      <c r="H14" s="681"/>
      <c r="I14" s="680"/>
      <c r="J14" s="702"/>
      <c r="K14" s="677"/>
      <c r="L14" s="682"/>
      <c r="M14" s="677"/>
      <c r="N14" s="682"/>
      <c r="O14" s="677"/>
      <c r="P14" s="675"/>
      <c r="Q14" s="675"/>
      <c r="R14" s="676"/>
      <c r="S14" s="19"/>
      <c r="T14" s="19"/>
      <c r="U14" s="38"/>
      <c r="V14" s="11"/>
      <c r="AA14" s="10"/>
      <c r="AB14" s="4"/>
      <c r="AC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13.5">
      <c r="A15" s="566"/>
      <c r="B15" s="414"/>
      <c r="C15" s="414" t="s">
        <v>194</v>
      </c>
      <c r="D15" s="690">
        <f>H15</f>
        <v>3650</v>
      </c>
      <c r="E15" s="691">
        <f>I15</f>
        <v>0</v>
      </c>
      <c r="F15" s="682"/>
      <c r="G15" s="677"/>
      <c r="H15" s="681">
        <v>3650</v>
      </c>
      <c r="I15" s="678"/>
      <c r="J15" s="685"/>
      <c r="K15" s="677"/>
      <c r="L15" s="682"/>
      <c r="M15" s="677"/>
      <c r="N15" s="682"/>
      <c r="O15" s="677"/>
      <c r="P15" s="675" t="s">
        <v>89</v>
      </c>
      <c r="Q15" s="675"/>
      <c r="R15" s="676"/>
      <c r="S15" s="19"/>
      <c r="T15" s="19"/>
      <c r="U15" s="38"/>
      <c r="V15" s="11"/>
      <c r="AA15" s="10"/>
      <c r="AB15" s="4"/>
      <c r="AC15" s="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13.5">
      <c r="A16" s="566"/>
      <c r="B16" s="414" t="s">
        <v>102</v>
      </c>
      <c r="C16" s="414"/>
      <c r="D16" s="690"/>
      <c r="E16" s="691"/>
      <c r="F16" s="682"/>
      <c r="G16" s="677"/>
      <c r="H16" s="681"/>
      <c r="I16" s="679"/>
      <c r="J16" s="685"/>
      <c r="K16" s="677"/>
      <c r="L16" s="682"/>
      <c r="M16" s="677"/>
      <c r="N16" s="682"/>
      <c r="O16" s="677"/>
      <c r="P16" s="675"/>
      <c r="Q16" s="675"/>
      <c r="R16" s="676"/>
      <c r="S16" s="30"/>
      <c r="T16" s="31"/>
      <c r="U16" s="38"/>
      <c r="V16" s="14"/>
      <c r="AA16" s="10"/>
      <c r="AB16" s="4"/>
      <c r="AC16" s="4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4.25" thickBot="1">
      <c r="A17" s="566"/>
      <c r="B17" s="414"/>
      <c r="C17" s="414"/>
      <c r="D17" s="690"/>
      <c r="E17" s="691"/>
      <c r="F17" s="682"/>
      <c r="G17" s="677"/>
      <c r="H17" s="681"/>
      <c r="I17" s="680"/>
      <c r="J17" s="685"/>
      <c r="K17" s="677"/>
      <c r="L17" s="682"/>
      <c r="M17" s="677"/>
      <c r="N17" s="682"/>
      <c r="O17" s="677"/>
      <c r="P17" s="675"/>
      <c r="Q17" s="675"/>
      <c r="R17" s="676"/>
      <c r="S17" s="19"/>
      <c r="T17" s="19"/>
      <c r="U17" s="35"/>
      <c r="V17" s="13"/>
      <c r="AA17" s="10"/>
      <c r="AB17" s="3"/>
      <c r="AC17" s="3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3.5">
      <c r="A18" s="566"/>
      <c r="B18" s="121" t="s">
        <v>95</v>
      </c>
      <c r="C18" s="414" t="s">
        <v>195</v>
      </c>
      <c r="D18" s="690">
        <f>H18</f>
        <v>2150</v>
      </c>
      <c r="E18" s="691">
        <f>I18</f>
        <v>0</v>
      </c>
      <c r="F18" s="682"/>
      <c r="G18" s="677"/>
      <c r="H18" s="681">
        <v>2150</v>
      </c>
      <c r="I18" s="678"/>
      <c r="J18" s="685"/>
      <c r="K18" s="677"/>
      <c r="L18" s="682"/>
      <c r="M18" s="677"/>
      <c r="N18" s="682"/>
      <c r="O18" s="677"/>
      <c r="P18" s="675" t="s">
        <v>89</v>
      </c>
      <c r="Q18" s="675"/>
      <c r="R18" s="676"/>
      <c r="S18" s="20"/>
      <c r="T18" s="20"/>
      <c r="U18" s="35"/>
      <c r="V18" s="13"/>
      <c r="AA18" s="10"/>
      <c r="AB18" s="2"/>
      <c r="AC18" s="2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4.25" thickBot="1">
      <c r="A19" s="566"/>
      <c r="B19" s="121" t="s">
        <v>96</v>
      </c>
      <c r="C19" s="414"/>
      <c r="D19" s="690"/>
      <c r="E19" s="691"/>
      <c r="F19" s="682"/>
      <c r="G19" s="677"/>
      <c r="H19" s="681"/>
      <c r="I19" s="680"/>
      <c r="J19" s="685"/>
      <c r="K19" s="677"/>
      <c r="L19" s="682"/>
      <c r="M19" s="677"/>
      <c r="N19" s="682"/>
      <c r="O19" s="677"/>
      <c r="P19" s="686"/>
      <c r="Q19" s="686"/>
      <c r="R19" s="687"/>
      <c r="S19" s="19"/>
      <c r="T19" s="19"/>
      <c r="U19" s="35"/>
      <c r="V19" s="13"/>
      <c r="AA19" s="10"/>
      <c r="AB19" s="2"/>
      <c r="AC19" s="2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14.25" thickBot="1">
      <c r="A20" s="566"/>
      <c r="B20" s="121" t="s">
        <v>97</v>
      </c>
      <c r="C20" s="121" t="s">
        <v>193</v>
      </c>
      <c r="D20" s="387">
        <f>H20</f>
        <v>1150</v>
      </c>
      <c r="E20" s="391">
        <f>I20</f>
        <v>0</v>
      </c>
      <c r="F20" s="124"/>
      <c r="G20" s="169"/>
      <c r="H20" s="244">
        <v>1150</v>
      </c>
      <c r="I20" s="247"/>
      <c r="J20" s="245"/>
      <c r="K20" s="169"/>
      <c r="L20" s="124"/>
      <c r="M20" s="169"/>
      <c r="N20" s="124"/>
      <c r="O20" s="169"/>
      <c r="P20" s="675" t="s">
        <v>91</v>
      </c>
      <c r="Q20" s="675"/>
      <c r="R20" s="676"/>
      <c r="S20" s="21"/>
      <c r="T20" s="19"/>
      <c r="U20" s="35"/>
      <c r="V20" s="13"/>
      <c r="AA20" s="10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14.25" thickBot="1">
      <c r="A21" s="692"/>
      <c r="B21" s="122" t="s">
        <v>98</v>
      </c>
      <c r="C21" s="122" t="s">
        <v>196</v>
      </c>
      <c r="D21" s="298">
        <f>H21</f>
        <v>1150</v>
      </c>
      <c r="E21" s="392">
        <f>I21</f>
        <v>0</v>
      </c>
      <c r="F21" s="125"/>
      <c r="G21" s="174"/>
      <c r="H21" s="297">
        <v>1150</v>
      </c>
      <c r="I21" s="247"/>
      <c r="J21" s="250"/>
      <c r="K21" s="174"/>
      <c r="L21" s="125"/>
      <c r="M21" s="174"/>
      <c r="N21" s="125"/>
      <c r="O21" s="174"/>
      <c r="P21" s="683" t="s">
        <v>89</v>
      </c>
      <c r="Q21" s="683"/>
      <c r="R21" s="684"/>
      <c r="S21" s="19"/>
      <c r="T21" s="19"/>
      <c r="U21" s="35"/>
      <c r="V21" s="13"/>
      <c r="AA21" s="10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4.25" customHeight="1" thickBot="1">
      <c r="A22" s="84"/>
      <c r="B22" s="84"/>
      <c r="C22" s="69"/>
      <c r="D22" s="76"/>
      <c r="E22" s="389"/>
      <c r="F22" s="91"/>
      <c r="G22" s="118"/>
      <c r="H22" s="91"/>
      <c r="I22" s="118"/>
      <c r="J22" s="91"/>
      <c r="K22" s="118"/>
      <c r="L22" s="91"/>
      <c r="M22" s="118"/>
      <c r="N22" s="91"/>
      <c r="O22" s="118"/>
      <c r="P22" s="71"/>
      <c r="Q22" s="71"/>
      <c r="R22" s="71"/>
      <c r="S22" s="30"/>
      <c r="T22" s="32"/>
      <c r="U22" s="35"/>
      <c r="V22" s="13"/>
      <c r="AA22" s="10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9.5" customHeight="1" thickBot="1">
      <c r="A23" s="84"/>
      <c r="B23" s="84"/>
      <c r="C23" s="127" t="s">
        <v>28</v>
      </c>
      <c r="D23" s="352">
        <f>SUM(D9:D21)</f>
        <v>17950</v>
      </c>
      <c r="E23" s="353">
        <f>SUM(E9:E21)</f>
        <v>0</v>
      </c>
      <c r="F23" s="354">
        <f>F9</f>
        <v>100</v>
      </c>
      <c r="G23" s="128">
        <f>G9</f>
        <v>0</v>
      </c>
      <c r="H23" s="354">
        <f>SUM(H9,H10,H13,H15,H18,H20,H21)</f>
        <v>16850</v>
      </c>
      <c r="I23" s="128">
        <f>SUM(I9,I10,I13,I15,I18,I20,I21)</f>
        <v>0</v>
      </c>
      <c r="J23" s="355">
        <f>SUM(J11,J12)</f>
        <v>900</v>
      </c>
      <c r="K23" s="128">
        <f>SUM(K11,K12)</f>
        <v>0</v>
      </c>
      <c r="L23" s="355">
        <v>0</v>
      </c>
      <c r="M23" s="128">
        <v>0</v>
      </c>
      <c r="N23" s="355">
        <f>N12</f>
        <v>100</v>
      </c>
      <c r="O23" s="361">
        <f>O12</f>
        <v>0</v>
      </c>
      <c r="P23" s="63"/>
      <c r="Q23" s="63"/>
      <c r="R23" s="63"/>
      <c r="S23" s="21"/>
      <c r="T23" s="21"/>
      <c r="U23" s="35"/>
      <c r="V23" s="12"/>
      <c r="W23" s="3"/>
      <c r="X23" s="2"/>
      <c r="Y23" s="2"/>
      <c r="Z23" s="2"/>
      <c r="AA23" s="10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5" customHeight="1">
      <c r="A24" s="65" t="s">
        <v>159</v>
      </c>
      <c r="B24" s="65"/>
      <c r="C24" s="65"/>
      <c r="D24" s="69"/>
      <c r="E24" s="70"/>
      <c r="F24" s="85"/>
      <c r="G24" s="63"/>
      <c r="H24" s="63"/>
      <c r="I24" s="86"/>
      <c r="J24" s="86"/>
      <c r="K24" s="86"/>
      <c r="L24" s="70"/>
      <c r="M24" s="86"/>
      <c r="N24" s="86"/>
      <c r="O24" s="86"/>
      <c r="P24" s="86"/>
      <c r="Q24" s="86"/>
      <c r="R24" s="86"/>
      <c r="S24" s="25"/>
      <c r="T24" s="25"/>
      <c r="U24" s="35"/>
      <c r="V24" s="12"/>
      <c r="W24" s="3"/>
      <c r="X24" s="2"/>
      <c r="Y24" s="2"/>
      <c r="Z24" s="2"/>
      <c r="AA24" s="10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5" customHeight="1">
      <c r="A25" s="65" t="s">
        <v>161</v>
      </c>
      <c r="B25" s="65"/>
      <c r="C25" s="65"/>
      <c r="D25" s="69"/>
      <c r="E25" s="70"/>
      <c r="F25" s="85"/>
      <c r="G25" s="688"/>
      <c r="H25" s="689"/>
      <c r="I25" s="689"/>
      <c r="J25" s="689"/>
      <c r="K25" s="689"/>
      <c r="L25" s="63"/>
      <c r="M25" s="63"/>
      <c r="N25" s="63"/>
      <c r="O25" s="63"/>
      <c r="P25" s="63"/>
      <c r="Q25" s="63"/>
      <c r="R25" s="63"/>
      <c r="S25" s="21"/>
      <c r="T25" s="21"/>
      <c r="U25" s="35"/>
      <c r="V25" s="12"/>
      <c r="W25" s="3"/>
      <c r="X25" s="2"/>
      <c r="Y25" s="2"/>
      <c r="Z25" s="2"/>
      <c r="AA25" s="10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" customHeight="1">
      <c r="A26" s="65" t="s">
        <v>157</v>
      </c>
      <c r="B26" s="65"/>
      <c r="C26" s="65"/>
      <c r="D26" s="69"/>
      <c r="E26" s="70"/>
      <c r="F26" s="85"/>
      <c r="G26" s="63"/>
      <c r="H26" s="63"/>
      <c r="I26" s="86"/>
      <c r="J26" s="86"/>
      <c r="K26" s="86"/>
      <c r="L26" s="86"/>
      <c r="M26" s="86"/>
      <c r="N26" s="86"/>
      <c r="O26" s="63"/>
      <c r="P26" s="63"/>
      <c r="Q26" s="63"/>
      <c r="R26" s="63"/>
      <c r="S26" s="21"/>
      <c r="T26" s="21"/>
      <c r="U26" s="35"/>
      <c r="V26" s="12"/>
      <c r="W26" s="3"/>
      <c r="X26" s="2"/>
      <c r="Y26" s="2"/>
      <c r="Z26" s="2"/>
      <c r="AA26" s="10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3.5" customHeight="1">
      <c r="A27" s="23"/>
      <c r="B27" s="23"/>
      <c r="C27" s="23"/>
      <c r="D27" s="19"/>
      <c r="E27" s="31"/>
      <c r="F27" s="20"/>
      <c r="G27" s="21"/>
      <c r="H27" s="21"/>
      <c r="I27" s="25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35"/>
      <c r="V27" s="12"/>
      <c r="W27" s="3"/>
      <c r="X27" s="2"/>
      <c r="Y27" s="2"/>
      <c r="Z27" s="2"/>
      <c r="AA27" s="10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3.5" customHeight="1">
      <c r="A28" s="23"/>
      <c r="B28" s="23"/>
      <c r="C28" s="23"/>
      <c r="D28" s="19"/>
      <c r="E28" s="31"/>
      <c r="F28" s="20"/>
      <c r="G28" s="21"/>
      <c r="H28" s="21"/>
      <c r="I28" s="25"/>
      <c r="J28" s="86"/>
      <c r="K28" s="25"/>
      <c r="L28" s="25"/>
      <c r="M28" s="25"/>
      <c r="N28" s="25"/>
      <c r="O28" s="21"/>
      <c r="P28" s="21"/>
      <c r="Q28" s="21"/>
      <c r="R28" s="21"/>
      <c r="S28" s="21"/>
      <c r="T28" s="21"/>
      <c r="U28" s="35"/>
      <c r="V28" s="12"/>
      <c r="W28" s="3"/>
      <c r="X28" s="2"/>
      <c r="Y28" s="2"/>
      <c r="Z28" s="2"/>
      <c r="AA28" s="10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3.5" customHeight="1">
      <c r="A29" s="23"/>
      <c r="B29" s="23"/>
      <c r="C29" s="23"/>
      <c r="D29" s="60"/>
      <c r="E29" s="31"/>
      <c r="F29" s="20"/>
      <c r="G29" s="21"/>
      <c r="H29" s="21"/>
      <c r="I29" s="25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35"/>
      <c r="V29" s="12"/>
      <c r="W29" s="3"/>
      <c r="X29" s="2"/>
      <c r="Y29" s="2"/>
      <c r="Z29" s="2"/>
      <c r="AA29" s="5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3.5" customHeight="1">
      <c r="A30" s="73"/>
      <c r="B30" s="73"/>
      <c r="C30" s="65"/>
      <c r="D30" s="74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35"/>
      <c r="V30" s="12"/>
      <c r="W30" s="3"/>
      <c r="X30" s="2"/>
      <c r="Y30" s="2"/>
      <c r="Z30" s="2"/>
      <c r="AA30" s="2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3.5" customHeight="1">
      <c r="A31" s="18"/>
      <c r="B31" s="19"/>
      <c r="C31" s="19"/>
      <c r="D31" s="19"/>
      <c r="E31" s="20"/>
      <c r="F31" s="20"/>
      <c r="G31" s="2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35"/>
      <c r="V31" s="12"/>
      <c r="W31" s="3"/>
      <c r="X31" s="2"/>
      <c r="Y31" s="2"/>
      <c r="Z31" s="2"/>
      <c r="AA31" s="2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3.5" customHeight="1">
      <c r="A32" s="18"/>
      <c r="B32" s="18"/>
      <c r="C32" s="19"/>
      <c r="D32" s="19"/>
      <c r="E32" s="31"/>
      <c r="F32" s="20"/>
      <c r="G32" s="21"/>
      <c r="H32" s="17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1"/>
      <c r="T32" s="21"/>
      <c r="U32" s="35"/>
      <c r="V32" s="12"/>
      <c r="W32" s="3"/>
      <c r="X32" s="2"/>
      <c r="Y32" s="2"/>
      <c r="Z32" s="2"/>
      <c r="AA32" s="2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3.5" customHeight="1">
      <c r="A33" s="18"/>
      <c r="B33" s="18"/>
      <c r="C33" s="19"/>
      <c r="D33" s="19"/>
      <c r="E33" s="31"/>
      <c r="F33" s="20"/>
      <c r="G33" s="22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35"/>
      <c r="V33" s="12"/>
      <c r="W33" s="3"/>
      <c r="X33" s="2"/>
      <c r="Y33" s="2"/>
      <c r="Z33" s="2"/>
      <c r="AA33" s="2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3.5" customHeight="1">
      <c r="A34" s="18"/>
      <c r="B34" s="18"/>
      <c r="C34" s="19"/>
      <c r="D34" s="19"/>
      <c r="E34" s="31"/>
      <c r="F34" s="20"/>
      <c r="G34" s="21"/>
      <c r="H34" s="21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35"/>
      <c r="V34" s="12"/>
      <c r="W34" s="3"/>
      <c r="X34" s="2"/>
      <c r="Y34" s="2"/>
      <c r="Z34" s="2"/>
      <c r="AA34" s="2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3.5" customHeight="1">
      <c r="A35" s="18"/>
      <c r="B35" s="18"/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35"/>
      <c r="V35" s="12"/>
      <c r="W35" s="3"/>
      <c r="X35" s="2"/>
      <c r="Y35" s="2"/>
      <c r="Z35" s="2"/>
      <c r="AA35" s="2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3.5" customHeight="1">
      <c r="A36" s="18"/>
      <c r="B36" s="19"/>
      <c r="C36" s="19"/>
      <c r="D36" s="19"/>
      <c r="E36" s="20"/>
      <c r="F36" s="20"/>
      <c r="G36" s="23"/>
      <c r="H36" s="21"/>
      <c r="I36" s="25"/>
      <c r="J36" s="25"/>
      <c r="K36" s="25"/>
      <c r="L36" s="25"/>
      <c r="M36" s="25"/>
      <c r="N36" s="25"/>
      <c r="O36" s="21"/>
      <c r="P36" s="21"/>
      <c r="Q36" s="21"/>
      <c r="R36" s="21"/>
      <c r="S36" s="21"/>
      <c r="T36" s="21"/>
      <c r="U36" s="23"/>
      <c r="V36" s="12"/>
      <c r="W36" s="3"/>
      <c r="X36" s="2"/>
      <c r="Y36" s="2"/>
      <c r="Z36" s="2"/>
      <c r="AA36" s="2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3.5" customHeight="1">
      <c r="A37" s="28"/>
      <c r="B37" s="26"/>
      <c r="C37" s="693"/>
      <c r="D37" s="693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33"/>
      <c r="U37" s="36"/>
      <c r="V37" s="13"/>
      <c r="W37" s="3"/>
      <c r="X37" s="2"/>
      <c r="Y37" s="2"/>
      <c r="Z37" s="2"/>
      <c r="AA37" s="2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3.5" customHeight="1">
      <c r="A38" s="26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6"/>
      <c r="U38" s="23"/>
      <c r="V38" s="10"/>
      <c r="W38" s="3"/>
      <c r="X38" s="2"/>
      <c r="Y38" s="2"/>
      <c r="Z38" s="2"/>
      <c r="AA38" s="2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3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W39" s="2"/>
      <c r="X39" s="2"/>
      <c r="Y39" s="2"/>
      <c r="Z39" s="2"/>
      <c r="AA39" s="2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3.5" customHeight="1">
      <c r="A40" s="1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"/>
      <c r="W40" s="2"/>
      <c r="X40" s="2"/>
      <c r="Y40" s="2"/>
      <c r="Z40" s="2"/>
      <c r="AA40" s="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</sheetData>
  <sheetProtection password="DC29" sheet="1" selectLockedCells="1"/>
  <mergeCells count="80">
    <mergeCell ref="M3:N4"/>
    <mergeCell ref="E13:E14"/>
    <mergeCell ref="P1:R1"/>
    <mergeCell ref="Q3:R4"/>
    <mergeCell ref="P9:R9"/>
    <mergeCell ref="O2:P2"/>
    <mergeCell ref="O3:P4"/>
    <mergeCell ref="Q2:R2"/>
    <mergeCell ref="N6:O6"/>
    <mergeCell ref="M2:N2"/>
    <mergeCell ref="K2:L2"/>
    <mergeCell ref="K3:L4"/>
    <mergeCell ref="L13:L14"/>
    <mergeCell ref="H2:J2"/>
    <mergeCell ref="H6:I6"/>
    <mergeCell ref="C15:C17"/>
    <mergeCell ref="H3:J4"/>
    <mergeCell ref="A2:C2"/>
    <mergeCell ref="G13:G14"/>
    <mergeCell ref="F13:F14"/>
    <mergeCell ref="P6:R7"/>
    <mergeCell ref="J6:K6"/>
    <mergeCell ref="M13:M14"/>
    <mergeCell ref="K13:K14"/>
    <mergeCell ref="L6:M6"/>
    <mergeCell ref="O13:O14"/>
    <mergeCell ref="P11:R11"/>
    <mergeCell ref="P12:R12"/>
    <mergeCell ref="N13:N14"/>
    <mergeCell ref="J13:J14"/>
    <mergeCell ref="C37:D37"/>
    <mergeCell ref="A3:C4"/>
    <mergeCell ref="B10:B11"/>
    <mergeCell ref="D3:G4"/>
    <mergeCell ref="C18:C19"/>
    <mergeCell ref="D6:D7"/>
    <mergeCell ref="E6:E7"/>
    <mergeCell ref="D15:D17"/>
    <mergeCell ref="E15:E17"/>
    <mergeCell ref="B16:B17"/>
    <mergeCell ref="A6:B7"/>
    <mergeCell ref="A9:A21"/>
    <mergeCell ref="B12:B13"/>
    <mergeCell ref="B14:B15"/>
    <mergeCell ref="M15:M17"/>
    <mergeCell ref="J15:J17"/>
    <mergeCell ref="K15:K17"/>
    <mergeCell ref="C13:C14"/>
    <mergeCell ref="H13:H14"/>
    <mergeCell ref="F6:G6"/>
    <mergeCell ref="D13:D14"/>
    <mergeCell ref="F18:F19"/>
    <mergeCell ref="G18:G19"/>
    <mergeCell ref="F15:F17"/>
    <mergeCell ref="D2:G2"/>
    <mergeCell ref="C6:C7"/>
    <mergeCell ref="D18:D19"/>
    <mergeCell ref="E18:E19"/>
    <mergeCell ref="I18:I19"/>
    <mergeCell ref="N15:N17"/>
    <mergeCell ref="H18:H19"/>
    <mergeCell ref="K18:K19"/>
    <mergeCell ref="L18:L19"/>
    <mergeCell ref="G25:K25"/>
    <mergeCell ref="N18:N19"/>
    <mergeCell ref="P21:R21"/>
    <mergeCell ref="O18:O19"/>
    <mergeCell ref="M18:M19"/>
    <mergeCell ref="J18:J19"/>
    <mergeCell ref="P18:R19"/>
    <mergeCell ref="P20:R20"/>
    <mergeCell ref="P15:R17"/>
    <mergeCell ref="O15:O17"/>
    <mergeCell ref="G15:G17"/>
    <mergeCell ref="I15:I17"/>
    <mergeCell ref="I13:I14"/>
    <mergeCell ref="P10:R10"/>
    <mergeCell ref="P13:R14"/>
    <mergeCell ref="H15:H17"/>
    <mergeCell ref="L15:L17"/>
  </mergeCells>
  <printOptions/>
  <pageMargins left="0.3937007874015748" right="0" top="0.1968503937007874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hanbai</dc:creator>
  <cp:keywords/>
  <dc:description/>
  <cp:lastModifiedBy>hanbai</cp:lastModifiedBy>
  <cp:lastPrinted>2024-02-19T08:20:24Z</cp:lastPrinted>
  <dcterms:created xsi:type="dcterms:W3CDTF">1997-01-08T22:48:59Z</dcterms:created>
  <dcterms:modified xsi:type="dcterms:W3CDTF">2024-03-07T07:09:05Z</dcterms:modified>
  <cp:category/>
  <cp:version/>
  <cp:contentType/>
  <cp:contentStatus/>
</cp:coreProperties>
</file>